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5655" windowHeight="6150"/>
  </bookViews>
  <sheets>
    <sheet name="приложение - в приказ" sheetId="1" r:id="rId1"/>
    <sheet name="приложение - черновик" sheetId="2" r:id="rId2"/>
  </sheets>
  <definedNames>
    <definedName name="_xlnm.Print_Titles" localSheetId="0">'приложение - в приказ'!$3:$5</definedName>
  </definedNames>
  <calcPr calcId="125725"/>
</workbook>
</file>

<file path=xl/calcChain.xml><?xml version="1.0" encoding="utf-8"?>
<calcChain xmlns="http://schemas.openxmlformats.org/spreadsheetml/2006/main">
  <c r="M12" i="1"/>
  <c r="M17" s="1"/>
  <c r="I17"/>
  <c r="J17"/>
  <c r="K17"/>
  <c r="L17"/>
  <c r="H17"/>
  <c r="M40"/>
  <c r="M39"/>
  <c r="M38"/>
  <c r="M37"/>
  <c r="M16"/>
  <c r="M15"/>
  <c r="M14"/>
  <c r="M13"/>
  <c r="L22"/>
  <c r="L42"/>
  <c r="M36"/>
  <c r="M41"/>
  <c r="M28"/>
  <c r="M29"/>
  <c r="M30"/>
  <c r="M31"/>
  <c r="M32"/>
  <c r="M33"/>
  <c r="M34"/>
  <c r="M35"/>
  <c r="M27"/>
  <c r="M24"/>
  <c r="M25" s="1"/>
  <c r="L25"/>
  <c r="M20"/>
  <c r="M21"/>
  <c r="M19"/>
  <c r="M10"/>
  <c r="M11"/>
  <c r="M8"/>
  <c r="M9"/>
  <c r="M7"/>
  <c r="I42"/>
  <c r="H42"/>
  <c r="H25"/>
  <c r="H22"/>
  <c r="K42"/>
  <c r="J42"/>
  <c r="J22"/>
  <c r="K22"/>
  <c r="I22"/>
  <c r="J25"/>
  <c r="K25"/>
  <c r="I25"/>
  <c r="E43"/>
  <c r="F43"/>
  <c r="G43"/>
  <c r="B30" i="2"/>
  <c r="B29"/>
  <c r="J27"/>
  <c r="I27"/>
  <c r="H27"/>
  <c r="G27"/>
  <c r="E27"/>
  <c r="D27"/>
  <c r="C27"/>
  <c r="F26"/>
  <c r="B26" s="1"/>
  <c r="F25"/>
  <c r="B25" s="1"/>
  <c r="J23"/>
  <c r="I23"/>
  <c r="H23"/>
  <c r="G23"/>
  <c r="E23"/>
  <c r="D23"/>
  <c r="C23"/>
  <c r="F22"/>
  <c r="B22" s="1"/>
  <c r="F21"/>
  <c r="B21" s="1"/>
  <c r="F20"/>
  <c r="B20" s="1"/>
  <c r="F19"/>
  <c r="B19" s="1"/>
  <c r="F18"/>
  <c r="B18" s="1"/>
  <c r="F17"/>
  <c r="B17" s="1"/>
  <c r="F16"/>
  <c r="B16" s="1"/>
  <c r="F15"/>
  <c r="B15" s="1"/>
  <c r="F14"/>
  <c r="B14" s="1"/>
  <c r="F13"/>
  <c r="B13" s="1"/>
  <c r="F12"/>
  <c r="B12" s="1"/>
  <c r="F11"/>
  <c r="B11" s="1"/>
  <c r="F10"/>
  <c r="B10" s="1"/>
  <c r="F9"/>
  <c r="B9" s="1"/>
  <c r="F8"/>
  <c r="M22" i="1" l="1"/>
  <c r="M42"/>
  <c r="H43"/>
  <c r="L43"/>
  <c r="K43"/>
  <c r="J43"/>
  <c r="I43"/>
  <c r="F23" i="2"/>
  <c r="F27"/>
  <c r="B27"/>
  <c r="B8"/>
  <c r="B23" s="1"/>
  <c r="M43" i="1" l="1"/>
</calcChain>
</file>

<file path=xl/sharedStrings.xml><?xml version="1.0" encoding="utf-8"?>
<sst xmlns="http://schemas.openxmlformats.org/spreadsheetml/2006/main" count="201" uniqueCount="115">
  <si>
    <t>Всего 2012 год, ЭКР 241</t>
  </si>
  <si>
    <t>Наименование учреждения</t>
  </si>
  <si>
    <t>из них</t>
  </si>
  <si>
    <t>Работы, услуги по содержанию имущества</t>
  </si>
  <si>
    <t>в том числе</t>
  </si>
  <si>
    <t>МБОУ СОШ № 5</t>
  </si>
  <si>
    <t>ИТОГО</t>
  </si>
  <si>
    <t>Приложение</t>
  </si>
  <si>
    <t>473 0702 795 71 00 612 900</t>
  </si>
  <si>
    <t>473 0702 795 71 00 622 900</t>
  </si>
  <si>
    <t>апрель</t>
  </si>
  <si>
    <t>май</t>
  </si>
  <si>
    <t>июнь</t>
  </si>
  <si>
    <t>июль</t>
  </si>
  <si>
    <t>МБОУ СОШ № 49</t>
  </si>
  <si>
    <t>МБОУ Гимназия № 34</t>
  </si>
  <si>
    <t>МБОУ Гимназия № 13</t>
  </si>
  <si>
    <t>МБОУ СОШ № 42</t>
  </si>
  <si>
    <t>МБОУ многопрофильный лицей № 20</t>
  </si>
  <si>
    <t>МБОУ СОШ № 28</t>
  </si>
  <si>
    <t>МБОУ СОШ № 51</t>
  </si>
  <si>
    <t>МБОУ СОШ № 82</t>
  </si>
  <si>
    <t>МБОУ лицей № 40</t>
  </si>
  <si>
    <t>МБОУ СОШ № 76</t>
  </si>
  <si>
    <t>МБОУ Гимназия № 44</t>
  </si>
  <si>
    <t>МБОУ Гимназия № 59</t>
  </si>
  <si>
    <t>МБОУ СОШ п. Плодовый</t>
  </si>
  <si>
    <t>МАОУ Лингвистическая гимназия</t>
  </si>
  <si>
    <t>МАОУ лицей ФМИ № 38</t>
  </si>
  <si>
    <t>линг</t>
  </si>
  <si>
    <t>гим 44</t>
  </si>
  <si>
    <t>Бн</t>
  </si>
  <si>
    <t>Управление образования</t>
  </si>
  <si>
    <t>Наименование программного мероприятия</t>
  </si>
  <si>
    <t>Срок реализации</t>
  </si>
  <si>
    <t>Источник финансирования</t>
  </si>
  <si>
    <t>Исполнитель</t>
  </si>
  <si>
    <t>№</t>
  </si>
  <si>
    <t>2016 год</t>
  </si>
  <si>
    <t>2017 год</t>
  </si>
  <si>
    <t>Всего</t>
  </si>
  <si>
    <t>1.1</t>
  </si>
  <si>
    <t>1."Предоставление общедоступного бесплатного дошкольного, общего, дополнительного образования и оказание социально-психологической помощи детям с проблемами в развитии"</t>
  </si>
  <si>
    <t>Обеспечение деятельности(оказание услуг) муниципальных дошкольных образовательных организаций</t>
  </si>
  <si>
    <t>Управление образования, образовательные организации</t>
  </si>
  <si>
    <t>1.2</t>
  </si>
  <si>
    <t>Обеспечение деятельности(оказание услуг) муниципальных общеобразовательных организаций</t>
  </si>
  <si>
    <t>1.3</t>
  </si>
  <si>
    <t>1.4</t>
  </si>
  <si>
    <t>Итого по разделу ВЦП</t>
  </si>
  <si>
    <t>2. "Обеспечение функций органов местного самоуправления в том числе отраслевых (функциональных) и территориальных органов управления и структурных подразделений, работники которых не являются муниципальными служащими"</t>
  </si>
  <si>
    <t>2.1</t>
  </si>
  <si>
    <t>2.2</t>
  </si>
  <si>
    <t>3. "Обеспечение отдыха и оздоровления детей в летний период"</t>
  </si>
  <si>
    <t>3.1</t>
  </si>
  <si>
    <t>ИТОГО ПО ВЦП</t>
  </si>
  <si>
    <t>4.1</t>
  </si>
  <si>
    <t>4.2</t>
  </si>
  <si>
    <t>4.3</t>
  </si>
  <si>
    <t>4.4</t>
  </si>
  <si>
    <t>4.5</t>
  </si>
  <si>
    <t>4.6</t>
  </si>
  <si>
    <t>4.7</t>
  </si>
  <si>
    <t>4.8</t>
  </si>
  <si>
    <t>4.9</t>
  </si>
  <si>
    <t>4.10</t>
  </si>
  <si>
    <t>Расходы(тыс.руб.), годы</t>
  </si>
  <si>
    <t>Обеспечение деятельности(оказание услуг) муниципальных организаций и учреждений дополнительного образования детей</t>
  </si>
  <si>
    <t>Обеспечение деятельности прочих муниципальных организаций и учреждений</t>
  </si>
  <si>
    <t>2.3.</t>
  </si>
  <si>
    <t xml:space="preserve"> Выплаты по оплате труда работников органов местного самоуправления, в том числе отраслевых (функциональных) и территориальных органов управления и избирательной комиссии</t>
  </si>
  <si>
    <t>Обеспечение функций органов местного самоуправления, в том числе отраслевых (функциональных) и территориальных органов управления и избирательной комиссии</t>
  </si>
  <si>
    <t>Выплаты по оплате труда и обеспечение деятельности работников, не являющихся муниципальными служащими</t>
  </si>
  <si>
    <t>Подготовка к открытию летних оздоровительных лагерей,  питание детей в лагерях с дневным пребыванием</t>
  </si>
  <si>
    <t>Субвенции  на финансовое обеспечение расходных обязательств, связанных с обеспечением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</si>
  <si>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расходных обязательств, связанных с осуществлением единовременных денежных выплат    педагогическим работникам муниципальных образовательных организаций, реализующих образовательную программу дошкольного образования,имеющим статус молодых специалистов(за исключением педагогических работников, работающих и проживающих в в сельских населенных пунктах, рабочих поселках(поселках городского типа) Ульяновской области)</t>
  </si>
  <si>
    <t xml:space="preserve">Субвенции на финансовое обеспечене расходных обязательств, связанных с реализацией закона Ульяновской области от 2 мая 2012 года № 49-ЗО "О мерах социальной поддержки отдельных категорий   молодых специалистов на территории Ульяновской области" </t>
  </si>
  <si>
    <t>Субвенции  на финансовое обеспечение расходных обязательств, связанных с организацией и обеспечением получения педагогическими работниками муниципальных образовательных организаций не реже чем один раз в три года дополнительного профессионального образования по профилю педагогической деятельности за счет бюджетных ассигнований областного бюджета Ульяновской области</t>
  </si>
  <si>
    <t>Субвенции на финансовое обеспечене расходных обязательств, связанных с   осуществлением обучающимся 10-х ( 11-х) и 11-х (12-х) классов муниципальных общеобразовательных организаций ежемесячных денежных выплат</t>
  </si>
  <si>
    <t>Субвенции на финансовое обеспечение расходных обязательств, связанных с  выплатой родителям(законным представителям) детей, посещающих муниципальные и частные образовательные организации, реализующие образовательную программу дошкольного образования, компенсации части внесенной в соответствующие образовательные организации родительской платы за присмотр и уход за детьми</t>
  </si>
  <si>
    <t>Субвенции  на финансовое обеспечение расходных обязательств, связанных с  предоставлением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t>
  </si>
  <si>
    <t>4. "Обеспечение реализации мероприятий государственных программ Российской Федерации и Ульяновской области"</t>
  </si>
  <si>
    <t>Субвенции  на финансовое обеспечение расходных обязательств, связанных  с обеспечением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обеспечением дополнительного образования в муниципальных общеобразовательных организациях</t>
  </si>
  <si>
    <t>Субвенции на финансовое обеспечение расходных обязательств, связанных с  осуществлением ежемесячной доплаты за наличие ученой степени кандидата наук или доктора наук педагогическим работникам муниципальных общеобразовательных организаций, имеющим ученую степеньи замещающим (занимающим)в указанных общеобразовательных организациях штатные должности, предусмотренные квалификационными справочниками или профессиональными стандартами</t>
  </si>
  <si>
    <t>Субвенции на финансовое обеспечение расходных обязательств, связанных с организацией и  обеспечениме отдыха детей, обучающихся в общеобразовательных оранизациях, за исключением детей-сирот и детей, оставшихся без попечения родителей, находящихся в образовательных организациях для детей-сирот и детей, оставшихся без попечения родителей, и детей, находящихся в трудной жизненной ситуации, в детских оздоровительных  лагерях с дневным пребыванием</t>
  </si>
  <si>
    <t>Приложение № 1</t>
  </si>
  <si>
    <t>Субвенции из областного бюджета Ульяновской области на обеспечение деятельности работников Управления образования</t>
  </si>
  <si>
    <t>2018 год</t>
  </si>
  <si>
    <t>2015 год</t>
  </si>
  <si>
    <t>1.5</t>
  </si>
  <si>
    <t>Софинансирование расходов на внедрение в базовых общеобразовательных организациях различных моделей направленности(профиля) образования</t>
  </si>
  <si>
    <t xml:space="preserve">  Бюджет МО "город Ульяновск"</t>
  </si>
  <si>
    <t>Создание в образовательных организациях универсальной безбарьерной среды, оснащение специальным оборудованием</t>
  </si>
  <si>
    <t>Субсидии на внедрение в базовых общеобразовательных организациях различных моделей направленности(профиля) образования</t>
  </si>
  <si>
    <t>2019 год</t>
  </si>
  <si>
    <t>2015-2019 гг.</t>
  </si>
  <si>
    <t>2016 г.</t>
  </si>
  <si>
    <t>Народный бюджет - 2017 (Здоровое питание дошкольников)</t>
  </si>
  <si>
    <t>Народный бюджет - 2017 (Благоустройство прогулочных участков в дошкольных учреждениях)</t>
  </si>
  <si>
    <t>Софинансирование расходов на приобретение для муниципальных общеобразовательных организаций школьных автобусов</t>
  </si>
  <si>
    <t>Народный бюджет - 2017 (Мини профцентр для детей и молодежи "Профи +")</t>
  </si>
  <si>
    <t>2017 г.</t>
  </si>
  <si>
    <t>Субсидии на приобретение для муниципальных общеобразовательных организаций школьных автобусов</t>
  </si>
  <si>
    <t>Перечень мероприятий ведомственной целевой программы "Обеспечение организации  деятельности Управления образования администрации города Ульяновска и подведомственных образовательных организаций"</t>
  </si>
  <si>
    <t>4.11.</t>
  </si>
  <si>
    <t>4.12.</t>
  </si>
  <si>
    <t>4.13.</t>
  </si>
  <si>
    <t>4.14.</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</si>
  <si>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</si>
  <si>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4.15.</t>
  </si>
  <si>
    <t>1.6.</t>
  </si>
  <si>
    <t>1.7.</t>
  </si>
  <si>
    <t>1.8.</t>
  </si>
  <si>
    <t>1.9.</t>
  </si>
  <si>
    <t>1.10</t>
  </si>
</sst>
</file>

<file path=xl/styles.xml><?xml version="1.0" encoding="utf-8"?>
<styleSheet xmlns="http://schemas.openxmlformats.org/spreadsheetml/2006/main">
  <numFmts count="6">
    <numFmt numFmtId="43" formatCode="_-* #,##0.00_р_._-;\-* #,##0.00_р_._-;_-* &quot;-&quot;??_р_._-;_-@_-"/>
    <numFmt numFmtId="164" formatCode="_-* #,##0.0_р_._-;\-* #,##0.0_р_._-;_-* &quot;-&quot;??_р_._-;_-@_-"/>
    <numFmt numFmtId="165" formatCode="#,##0.000"/>
    <numFmt numFmtId="166" formatCode="0.000"/>
    <numFmt numFmtId="167" formatCode="#,##0.000_ ;\-#,##0.000\ "/>
    <numFmt numFmtId="168" formatCode="#,##0.0"/>
  </numFmts>
  <fonts count="6">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Calibri"/>
      <family val="2"/>
      <charset val="204"/>
      <scheme val="minor"/>
    </font>
    <font>
      <sz val="14"/>
      <color theme="1"/>
      <name val="Times New Roman"/>
      <family val="1"/>
      <charset val="204"/>
    </font>
    <font>
      <b/>
      <sz val="14"/>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96">
    <xf numFmtId="0" fontId="0" fillId="0" borderId="0" xfId="0"/>
    <xf numFmtId="0" fontId="1" fillId="0" borderId="0" xfId="0" applyFont="1"/>
    <xf numFmtId="0" fontId="1" fillId="0" borderId="1" xfId="0" applyFont="1" applyBorder="1"/>
    <xf numFmtId="0" fontId="1" fillId="0" borderId="0" xfId="0" applyFont="1" applyAlignment="1">
      <alignment horizontal="center"/>
    </xf>
    <xf numFmtId="0" fontId="1" fillId="0" borderId="1" xfId="0" applyFont="1" applyFill="1" applyBorder="1" applyAlignment="1">
      <alignment horizontal="center"/>
    </xf>
    <xf numFmtId="43" fontId="1" fillId="0" borderId="0" xfId="1" applyFont="1" applyAlignment="1">
      <alignment horizontal="left"/>
    </xf>
    <xf numFmtId="43" fontId="1" fillId="0" borderId="0" xfId="1" applyFont="1" applyAlignment="1">
      <alignment horizontal="center"/>
    </xf>
    <xf numFmtId="164" fontId="1" fillId="0" borderId="0" xfId="1" applyNumberFormat="1" applyFont="1" applyAlignment="1">
      <alignment horizontal="center"/>
    </xf>
    <xf numFmtId="0" fontId="1" fillId="0" borderId="1" xfId="0" applyFont="1" applyFill="1" applyBorder="1" applyAlignment="1">
      <alignment horizontal="center" wrapText="1"/>
    </xf>
    <xf numFmtId="0" fontId="2" fillId="0" borderId="1" xfId="0" applyFont="1" applyFill="1" applyBorder="1" applyAlignment="1">
      <alignment horizontal="center"/>
    </xf>
    <xf numFmtId="0" fontId="2" fillId="0" borderId="0" xfId="0" applyFont="1"/>
    <xf numFmtId="4" fontId="2" fillId="0" borderId="0" xfId="0" applyNumberFormat="1" applyFont="1"/>
    <xf numFmtId="0" fontId="1" fillId="0" borderId="7" xfId="0" applyFont="1" applyBorder="1" applyAlignment="1">
      <alignment horizontal="center" wrapText="1"/>
    </xf>
    <xf numFmtId="43" fontId="1" fillId="0" borderId="7" xfId="1" applyFont="1" applyBorder="1" applyAlignment="1">
      <alignment horizontal="center"/>
    </xf>
    <xf numFmtId="0" fontId="1" fillId="0" borderId="7" xfId="0" applyFont="1" applyBorder="1" applyAlignment="1">
      <alignment horizontal="center"/>
    </xf>
    <xf numFmtId="1" fontId="1" fillId="0" borderId="7" xfId="0" applyNumberFormat="1" applyFont="1" applyBorder="1" applyAlignment="1">
      <alignment horizontal="center" wrapText="1"/>
    </xf>
    <xf numFmtId="165" fontId="1" fillId="0" borderId="1" xfId="0" applyNumberFormat="1" applyFont="1" applyBorder="1" applyAlignment="1">
      <alignment horizontal="center"/>
    </xf>
    <xf numFmtId="165" fontId="1" fillId="0" borderId="1" xfId="0" applyNumberFormat="1" applyFont="1" applyBorder="1"/>
    <xf numFmtId="165" fontId="1" fillId="0" borderId="1" xfId="1" applyNumberFormat="1" applyFont="1" applyBorder="1" applyAlignment="1">
      <alignment horizontal="center"/>
    </xf>
    <xf numFmtId="165" fontId="2" fillId="0" borderId="1" xfId="0" applyNumberFormat="1" applyFont="1" applyBorder="1" applyAlignment="1">
      <alignment horizontal="center"/>
    </xf>
    <xf numFmtId="166" fontId="1" fillId="0" borderId="0" xfId="0" applyNumberFormat="1" applyFont="1"/>
    <xf numFmtId="167" fontId="1" fillId="0" borderId="0" xfId="0" applyNumberFormat="1" applyFont="1" applyAlignment="1">
      <alignment horizontal="center"/>
    </xf>
    <xf numFmtId="165" fontId="1" fillId="0" borderId="0" xfId="0" applyNumberFormat="1" applyFont="1" applyAlignment="1">
      <alignment horizontal="center"/>
    </xf>
    <xf numFmtId="0" fontId="2" fillId="0" borderId="0" xfId="0" applyFont="1" applyBorder="1" applyAlignment="1"/>
    <xf numFmtId="0" fontId="1" fillId="0" borderId="0" xfId="0" applyFont="1" applyFill="1" applyBorder="1" applyAlignment="1">
      <alignment horizontal="center" wrapText="1"/>
    </xf>
    <xf numFmtId="167" fontId="1" fillId="0" borderId="0" xfId="0" applyNumberFormat="1" applyFont="1" applyBorder="1" applyAlignment="1">
      <alignment horizontal="center"/>
    </xf>
    <xf numFmtId="0" fontId="1" fillId="0" borderId="0" xfId="0" applyFont="1" applyBorder="1"/>
    <xf numFmtId="0" fontId="4" fillId="0" borderId="1" xfId="0" applyFont="1" applyBorder="1"/>
    <xf numFmtId="0" fontId="4" fillId="0" borderId="1" xfId="0" applyFont="1" applyFill="1" applyBorder="1" applyAlignment="1">
      <alignment horizontal="center"/>
    </xf>
    <xf numFmtId="165" fontId="4" fillId="0" borderId="1" xfId="0" applyNumberFormat="1" applyFont="1" applyBorder="1"/>
    <xf numFmtId="0" fontId="5" fillId="0" borderId="1" xfId="0" applyFont="1" applyFill="1" applyBorder="1" applyAlignment="1">
      <alignment horizontal="center"/>
    </xf>
    <xf numFmtId="4" fontId="5" fillId="0" borderId="1" xfId="0" applyNumberFormat="1" applyFont="1" applyBorder="1" applyAlignment="1">
      <alignment horizontal="center" vertical="center"/>
    </xf>
    <xf numFmtId="4" fontId="4" fillId="0" borderId="1" xfId="0" applyNumberFormat="1" applyFont="1" applyFill="1" applyBorder="1"/>
    <xf numFmtId="0" fontId="1" fillId="0" borderId="0" xfId="0" applyFont="1" applyAlignment="1">
      <alignment horizontal="center"/>
    </xf>
    <xf numFmtId="0" fontId="4" fillId="0" borderId="1" xfId="0" applyFont="1" applyBorder="1" applyAlignment="1">
      <alignment vertical="center" wrapText="1"/>
    </xf>
    <xf numFmtId="49" fontId="1" fillId="0" borderId="1" xfId="0" applyNumberFormat="1" applyFont="1" applyBorder="1"/>
    <xf numFmtId="165" fontId="4" fillId="0" borderId="1" xfId="0" applyNumberFormat="1" applyFont="1" applyBorder="1" applyAlignment="1">
      <alignment wrapText="1"/>
    </xf>
    <xf numFmtId="0" fontId="2" fillId="0" borderId="1" xfId="0" applyFont="1" applyBorder="1"/>
    <xf numFmtId="165" fontId="4" fillId="0" borderId="1" xfId="0" applyNumberFormat="1" applyFont="1" applyBorder="1" applyAlignment="1">
      <alignment horizontal="left" wrapText="1"/>
    </xf>
    <xf numFmtId="165" fontId="4" fillId="0" borderId="1" xfId="0" applyNumberFormat="1" applyFont="1" applyBorder="1" applyAlignment="1">
      <alignment vertical="center" wrapText="1"/>
    </xf>
    <xf numFmtId="4" fontId="5" fillId="0" borderId="1" xfId="0" applyNumberFormat="1" applyFont="1" applyFill="1" applyBorder="1"/>
    <xf numFmtId="168" fontId="5" fillId="0" borderId="1" xfId="0" applyNumberFormat="1" applyFont="1" applyFill="1" applyBorder="1"/>
    <xf numFmtId="4" fontId="5" fillId="0" borderId="1" xfId="0" applyNumberFormat="1" applyFont="1" applyFill="1" applyBorder="1" applyAlignment="1">
      <alignment wrapText="1"/>
    </xf>
    <xf numFmtId="0" fontId="4" fillId="0" borderId="0" xfId="0" applyFont="1" applyFill="1" applyAlignment="1">
      <alignment horizont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vertical="center" wrapText="1"/>
    </xf>
    <xf numFmtId="49" fontId="1" fillId="0" borderId="1" xfId="0" applyNumberFormat="1" applyFont="1" applyBorder="1" applyAlignment="1">
      <alignment horizontal="center" vertical="center"/>
    </xf>
    <xf numFmtId="4" fontId="4" fillId="0" borderId="1" xfId="0" applyNumberFormat="1" applyFont="1" applyFill="1" applyBorder="1" applyAlignment="1">
      <alignment vertical="center"/>
    </xf>
    <xf numFmtId="168" fontId="4" fillId="0" borderId="1" xfId="0" applyNumberFormat="1" applyFont="1" applyFill="1" applyBorder="1" applyAlignment="1">
      <alignment vertical="center"/>
    </xf>
    <xf numFmtId="168" fontId="4" fillId="0" borderId="1" xfId="0" applyNumberFormat="1" applyFont="1" applyBorder="1" applyAlignment="1">
      <alignment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0" borderId="5" xfId="0" applyFont="1" applyBorder="1" applyAlignment="1">
      <alignment horizontal="center"/>
    </xf>
    <xf numFmtId="0" fontId="1" fillId="0" borderId="7" xfId="0" applyFont="1" applyBorder="1" applyAlignment="1">
      <alignment horizontal="center"/>
    </xf>
    <xf numFmtId="0" fontId="4" fillId="0" borderId="0" xfId="0" applyFont="1" applyFill="1" applyAlignment="1">
      <alignment horizontal="center" wrapText="1"/>
    </xf>
    <xf numFmtId="167" fontId="1" fillId="0" borderId="0" xfId="0" applyNumberFormat="1" applyFont="1" applyAlignment="1">
      <alignment horizontal="center"/>
    </xf>
    <xf numFmtId="0" fontId="1" fillId="0" borderId="0" xfId="0" applyFont="1" applyAlignment="1">
      <alignment horizontal="center"/>
    </xf>
    <xf numFmtId="49" fontId="2" fillId="0" borderId="2" xfId="0" applyNumberFormat="1" applyFont="1" applyBorder="1" applyAlignment="1">
      <alignment horizontal="center" wrapText="1"/>
    </xf>
    <xf numFmtId="49" fontId="1" fillId="0" borderId="3" xfId="0" applyNumberFormat="1" applyFont="1" applyBorder="1" applyAlignment="1">
      <alignment horizontal="center" wrapText="1"/>
    </xf>
    <xf numFmtId="49" fontId="1" fillId="0" borderId="4" xfId="0" applyNumberFormat="1" applyFont="1" applyBorder="1" applyAlignment="1">
      <alignment horizontal="center" wrapText="1"/>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0" fontId="5" fillId="0" borderId="8" xfId="0" applyFont="1" applyFill="1" applyBorder="1" applyAlignment="1">
      <alignment horizont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vertical="center"/>
    </xf>
    <xf numFmtId="0" fontId="2" fillId="0" borderId="9"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164" fontId="1" fillId="0" borderId="2" xfId="1" applyNumberFormat="1" applyFont="1" applyBorder="1" applyAlignment="1">
      <alignment horizontal="center"/>
    </xf>
    <xf numFmtId="164" fontId="1" fillId="0" borderId="3" xfId="1" applyNumberFormat="1" applyFont="1" applyBorder="1" applyAlignment="1">
      <alignment horizontal="center"/>
    </xf>
    <xf numFmtId="164" fontId="1" fillId="0" borderId="4" xfId="1" applyNumberFormat="1" applyFont="1" applyBorder="1" applyAlignment="1">
      <alignment horizontal="center"/>
    </xf>
    <xf numFmtId="164" fontId="2" fillId="0" borderId="5" xfId="1" applyNumberFormat="1" applyFont="1" applyBorder="1" applyAlignment="1">
      <alignment horizontal="center" wrapText="1"/>
    </xf>
    <xf numFmtId="164" fontId="2" fillId="0" borderId="7" xfId="1" applyNumberFormat="1" applyFont="1" applyBorder="1" applyAlignment="1">
      <alignment horizontal="center" wrapText="1"/>
    </xf>
    <xf numFmtId="43" fontId="1" fillId="0" borderId="2" xfId="1" applyFont="1" applyBorder="1" applyAlignment="1">
      <alignment horizontal="center"/>
    </xf>
    <xf numFmtId="43" fontId="1" fillId="0" borderId="3" xfId="1" applyFont="1" applyBorder="1" applyAlignment="1">
      <alignment horizontal="center"/>
    </xf>
    <xf numFmtId="43" fontId="1" fillId="0" borderId="4" xfId="1" applyFont="1" applyBorder="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49"/>
  <sheetViews>
    <sheetView tabSelected="1" topLeftCell="A43" zoomScale="83" zoomScaleNormal="83" workbookViewId="0">
      <selection activeCell="J34" sqref="J34"/>
    </sheetView>
  </sheetViews>
  <sheetFormatPr defaultRowHeight="15.75"/>
  <cols>
    <col min="1" max="1" width="9.140625" style="1"/>
    <col min="2" max="2" width="49.140625" style="3" customWidth="1"/>
    <col min="3" max="3" width="16.140625" style="33" customWidth="1"/>
    <col min="4" max="4" width="20.85546875" style="3" customWidth="1"/>
    <col min="5" max="5" width="19.85546875" style="1" hidden="1" customWidth="1"/>
    <col min="6" max="6" width="11.85546875" style="1" hidden="1" customWidth="1"/>
    <col min="7" max="7" width="14.85546875" style="1" hidden="1" customWidth="1"/>
    <col min="8" max="8" width="16" style="1" customWidth="1"/>
    <col min="9" max="9" width="17.85546875" style="1" customWidth="1"/>
    <col min="10" max="12" width="15.42578125" style="1" customWidth="1"/>
    <col min="13" max="13" width="17.28515625" style="1" customWidth="1"/>
    <col min="14" max="14" width="16" style="1" customWidth="1"/>
    <col min="15" max="15" width="13.140625" style="1" bestFit="1" customWidth="1"/>
    <col min="16" max="17" width="9.28515625" style="1" bestFit="1" customWidth="1"/>
    <col min="18" max="16384" width="9.140625" style="1"/>
  </cols>
  <sheetData>
    <row r="1" spans="1:14" ht="40.5" customHeight="1">
      <c r="A1" s="57" t="s">
        <v>103</v>
      </c>
      <c r="B1" s="57"/>
      <c r="C1" s="57"/>
      <c r="D1" s="57"/>
      <c r="E1" s="57"/>
      <c r="F1" s="57"/>
      <c r="G1" s="57"/>
      <c r="H1" s="57"/>
      <c r="I1" s="57"/>
      <c r="J1" s="57"/>
      <c r="K1" s="57"/>
      <c r="L1" s="43"/>
      <c r="M1" s="59" t="s">
        <v>85</v>
      </c>
      <c r="N1" s="59"/>
    </row>
    <row r="2" spans="1:14" ht="18.75">
      <c r="B2" s="66"/>
      <c r="C2" s="66"/>
      <c r="D2" s="66"/>
      <c r="E2" s="66"/>
      <c r="F2" s="66"/>
      <c r="G2" s="66"/>
      <c r="H2" s="66"/>
      <c r="I2" s="66"/>
      <c r="J2" s="66"/>
      <c r="K2" s="66"/>
      <c r="L2" s="66"/>
      <c r="M2" s="66"/>
      <c r="N2" s="66"/>
    </row>
    <row r="3" spans="1:14" ht="31.5" customHeight="1">
      <c r="A3" s="55" t="s">
        <v>37</v>
      </c>
      <c r="B3" s="67" t="s">
        <v>33</v>
      </c>
      <c r="C3" s="70" t="s">
        <v>34</v>
      </c>
      <c r="D3" s="70" t="s">
        <v>35</v>
      </c>
      <c r="E3" s="27"/>
      <c r="F3" s="27"/>
      <c r="G3" s="27"/>
      <c r="H3" s="75" t="s">
        <v>66</v>
      </c>
      <c r="I3" s="76"/>
      <c r="J3" s="76"/>
      <c r="K3" s="76"/>
      <c r="L3" s="76"/>
      <c r="M3" s="77"/>
      <c r="N3" s="73" t="s">
        <v>36</v>
      </c>
    </row>
    <row r="4" spans="1:14" ht="37.5" customHeight="1">
      <c r="A4" s="56"/>
      <c r="B4" s="68"/>
      <c r="C4" s="71"/>
      <c r="D4" s="71"/>
      <c r="E4" s="27"/>
      <c r="F4" s="27"/>
      <c r="G4" s="27"/>
      <c r="H4" s="44" t="s">
        <v>88</v>
      </c>
      <c r="I4" s="73" t="s">
        <v>38</v>
      </c>
      <c r="J4" s="73" t="s">
        <v>39</v>
      </c>
      <c r="K4" s="73" t="s">
        <v>87</v>
      </c>
      <c r="L4" s="44" t="s">
        <v>94</v>
      </c>
      <c r="M4" s="73" t="s">
        <v>40</v>
      </c>
      <c r="N4" s="78"/>
    </row>
    <row r="5" spans="1:14" ht="11.25" hidden="1" customHeight="1">
      <c r="B5" s="69"/>
      <c r="C5" s="72"/>
      <c r="D5" s="72"/>
      <c r="E5" s="27"/>
      <c r="F5" s="27"/>
      <c r="G5" s="27"/>
      <c r="H5" s="45"/>
      <c r="I5" s="74"/>
      <c r="J5" s="74"/>
      <c r="K5" s="74"/>
      <c r="L5" s="45"/>
      <c r="M5" s="74"/>
      <c r="N5" s="74"/>
    </row>
    <row r="6" spans="1:14" ht="35.25" customHeight="1">
      <c r="A6" s="60" t="s">
        <v>42</v>
      </c>
      <c r="B6" s="61"/>
      <c r="C6" s="61"/>
      <c r="D6" s="61"/>
      <c r="E6" s="61"/>
      <c r="F6" s="61"/>
      <c r="G6" s="61"/>
      <c r="H6" s="61"/>
      <c r="I6" s="61"/>
      <c r="J6" s="61"/>
      <c r="K6" s="61"/>
      <c r="L6" s="61"/>
      <c r="M6" s="61"/>
      <c r="N6" s="62"/>
    </row>
    <row r="7" spans="1:14" ht="83.25" customHeight="1">
      <c r="A7" s="48" t="s">
        <v>41</v>
      </c>
      <c r="B7" s="46" t="s">
        <v>43</v>
      </c>
      <c r="C7" s="34" t="s">
        <v>95</v>
      </c>
      <c r="D7" s="47" t="s">
        <v>91</v>
      </c>
      <c r="E7" s="32"/>
      <c r="F7" s="32"/>
      <c r="G7" s="32"/>
      <c r="H7" s="49">
        <v>502708.7</v>
      </c>
      <c r="I7" s="50">
        <v>549717.19999999995</v>
      </c>
      <c r="J7" s="50">
        <v>570476.69999999995</v>
      </c>
      <c r="K7" s="51">
        <v>553757.4</v>
      </c>
      <c r="L7" s="51">
        <v>586928.80000000005</v>
      </c>
      <c r="M7" s="51">
        <f>H7+I7+J7+K7+L7</f>
        <v>2763588.8</v>
      </c>
      <c r="N7" s="38" t="s">
        <v>44</v>
      </c>
    </row>
    <row r="8" spans="1:14" ht="81.75" customHeight="1">
      <c r="A8" s="48" t="s">
        <v>45</v>
      </c>
      <c r="B8" s="46" t="s">
        <v>46</v>
      </c>
      <c r="C8" s="34" t="s">
        <v>95</v>
      </c>
      <c r="D8" s="47" t="s">
        <v>91</v>
      </c>
      <c r="E8" s="32"/>
      <c r="F8" s="32"/>
      <c r="G8" s="32"/>
      <c r="H8" s="49">
        <v>407341.9</v>
      </c>
      <c r="I8" s="50">
        <v>399388.3</v>
      </c>
      <c r="J8" s="50">
        <v>394222</v>
      </c>
      <c r="K8" s="51">
        <v>353686.3</v>
      </c>
      <c r="L8" s="51">
        <v>356037.3</v>
      </c>
      <c r="M8" s="51">
        <f t="shared" ref="M8:M16" si="0">H8+I8+J8+K8+L8</f>
        <v>1910675.8</v>
      </c>
      <c r="N8" s="36" t="s">
        <v>44</v>
      </c>
    </row>
    <row r="9" spans="1:14" ht="92.25" customHeight="1">
      <c r="A9" s="48" t="s">
        <v>47</v>
      </c>
      <c r="B9" s="46" t="s">
        <v>67</v>
      </c>
      <c r="C9" s="34" t="s">
        <v>95</v>
      </c>
      <c r="D9" s="47" t="s">
        <v>91</v>
      </c>
      <c r="E9" s="32"/>
      <c r="F9" s="32"/>
      <c r="G9" s="32"/>
      <c r="H9" s="49">
        <v>225017.60000000001</v>
      </c>
      <c r="I9" s="50">
        <v>236307.4</v>
      </c>
      <c r="J9" s="50">
        <v>241129.8</v>
      </c>
      <c r="K9" s="51">
        <v>285295.59999999998</v>
      </c>
      <c r="L9" s="51">
        <v>299417</v>
      </c>
      <c r="M9" s="51">
        <f t="shared" si="0"/>
        <v>1287167.3999999999</v>
      </c>
      <c r="N9" s="36" t="s">
        <v>44</v>
      </c>
    </row>
    <row r="10" spans="1:14" ht="94.5" customHeight="1">
      <c r="A10" s="48" t="s">
        <v>48</v>
      </c>
      <c r="B10" s="46" t="s">
        <v>68</v>
      </c>
      <c r="C10" s="34" t="s">
        <v>95</v>
      </c>
      <c r="D10" s="47" t="s">
        <v>91</v>
      </c>
      <c r="E10" s="32"/>
      <c r="F10" s="32"/>
      <c r="G10" s="32"/>
      <c r="H10" s="49">
        <v>8199.4</v>
      </c>
      <c r="I10" s="50">
        <v>8486.7999999999993</v>
      </c>
      <c r="J10" s="50">
        <v>8166.8</v>
      </c>
      <c r="K10" s="51">
        <v>8031.7</v>
      </c>
      <c r="L10" s="51">
        <v>8408</v>
      </c>
      <c r="M10" s="51">
        <f>H10+I10+J10+K10+L10</f>
        <v>41292.699999999997</v>
      </c>
      <c r="N10" s="36" t="s">
        <v>44</v>
      </c>
    </row>
    <row r="11" spans="1:14" ht="74.25" customHeight="1">
      <c r="A11" s="48" t="s">
        <v>89</v>
      </c>
      <c r="B11" s="46" t="s">
        <v>90</v>
      </c>
      <c r="C11" s="28" t="s">
        <v>96</v>
      </c>
      <c r="D11" s="47" t="s">
        <v>91</v>
      </c>
      <c r="E11" s="32"/>
      <c r="F11" s="32"/>
      <c r="G11" s="32"/>
      <c r="H11" s="49">
        <v>0</v>
      </c>
      <c r="I11" s="50">
        <v>421.1</v>
      </c>
      <c r="J11" s="50">
        <v>0</v>
      </c>
      <c r="K11" s="51">
        <v>0</v>
      </c>
      <c r="L11" s="51">
        <v>0</v>
      </c>
      <c r="M11" s="51">
        <f t="shared" si="0"/>
        <v>421.1</v>
      </c>
      <c r="N11" s="36" t="s">
        <v>44</v>
      </c>
    </row>
    <row r="12" spans="1:14" ht="74.25" customHeight="1">
      <c r="A12" s="48" t="s">
        <v>110</v>
      </c>
      <c r="B12" s="46" t="s">
        <v>92</v>
      </c>
      <c r="C12" s="52" t="s">
        <v>96</v>
      </c>
      <c r="D12" s="47" t="s">
        <v>91</v>
      </c>
      <c r="E12" s="32"/>
      <c r="F12" s="32"/>
      <c r="G12" s="32"/>
      <c r="H12" s="49"/>
      <c r="I12" s="50">
        <v>600</v>
      </c>
      <c r="J12" s="50"/>
      <c r="K12" s="51"/>
      <c r="L12" s="51"/>
      <c r="M12" s="51">
        <f t="shared" si="0"/>
        <v>600</v>
      </c>
      <c r="N12" s="36" t="s">
        <v>44</v>
      </c>
    </row>
    <row r="13" spans="1:14" ht="74.25" customHeight="1">
      <c r="A13" s="48" t="s">
        <v>111</v>
      </c>
      <c r="B13" s="46" t="s">
        <v>97</v>
      </c>
      <c r="C13" s="28" t="s">
        <v>101</v>
      </c>
      <c r="D13" s="47" t="s">
        <v>91</v>
      </c>
      <c r="E13" s="32"/>
      <c r="F13" s="32"/>
      <c r="G13" s="32"/>
      <c r="H13" s="49">
        <v>0</v>
      </c>
      <c r="I13" s="50">
        <v>0</v>
      </c>
      <c r="J13" s="50">
        <v>1280</v>
      </c>
      <c r="K13" s="51">
        <v>0</v>
      </c>
      <c r="L13" s="51">
        <v>0</v>
      </c>
      <c r="M13" s="51">
        <f t="shared" si="0"/>
        <v>1280</v>
      </c>
      <c r="N13" s="36" t="s">
        <v>44</v>
      </c>
    </row>
    <row r="14" spans="1:14" ht="74.25" customHeight="1">
      <c r="A14" s="48" t="s">
        <v>112</v>
      </c>
      <c r="B14" s="46" t="s">
        <v>98</v>
      </c>
      <c r="C14" s="28" t="s">
        <v>101</v>
      </c>
      <c r="D14" s="47" t="s">
        <v>91</v>
      </c>
      <c r="E14" s="32"/>
      <c r="F14" s="32"/>
      <c r="G14" s="32"/>
      <c r="H14" s="49">
        <v>0</v>
      </c>
      <c r="I14" s="50">
        <v>0</v>
      </c>
      <c r="J14" s="50">
        <v>5551.9</v>
      </c>
      <c r="K14" s="51">
        <v>0</v>
      </c>
      <c r="L14" s="51">
        <v>0</v>
      </c>
      <c r="M14" s="51">
        <f t="shared" si="0"/>
        <v>5551.9</v>
      </c>
      <c r="N14" s="36" t="s">
        <v>44</v>
      </c>
    </row>
    <row r="15" spans="1:14" ht="74.25" customHeight="1">
      <c r="A15" s="48" t="s">
        <v>113</v>
      </c>
      <c r="B15" s="46" t="s">
        <v>99</v>
      </c>
      <c r="C15" s="28" t="s">
        <v>101</v>
      </c>
      <c r="D15" s="47" t="s">
        <v>91</v>
      </c>
      <c r="E15" s="32"/>
      <c r="F15" s="32"/>
      <c r="G15" s="32"/>
      <c r="H15" s="49">
        <v>0</v>
      </c>
      <c r="I15" s="50">
        <v>0</v>
      </c>
      <c r="J15" s="50">
        <v>267.60000000000002</v>
      </c>
      <c r="K15" s="51">
        <v>0</v>
      </c>
      <c r="L15" s="51">
        <v>0</v>
      </c>
      <c r="M15" s="51">
        <f t="shared" si="0"/>
        <v>267.60000000000002</v>
      </c>
      <c r="N15" s="36" t="s">
        <v>44</v>
      </c>
    </row>
    <row r="16" spans="1:14" ht="74.25" customHeight="1">
      <c r="A16" s="48" t="s">
        <v>114</v>
      </c>
      <c r="B16" s="46" t="s">
        <v>100</v>
      </c>
      <c r="C16" s="28" t="s">
        <v>101</v>
      </c>
      <c r="D16" s="47" t="s">
        <v>91</v>
      </c>
      <c r="E16" s="32"/>
      <c r="F16" s="32"/>
      <c r="G16" s="32"/>
      <c r="H16" s="49">
        <v>0</v>
      </c>
      <c r="I16" s="50">
        <v>0</v>
      </c>
      <c r="J16" s="50">
        <v>1959.1</v>
      </c>
      <c r="K16" s="51">
        <v>0</v>
      </c>
      <c r="L16" s="51">
        <v>0</v>
      </c>
      <c r="M16" s="51">
        <f t="shared" si="0"/>
        <v>1959.1</v>
      </c>
      <c r="N16" s="36" t="s">
        <v>44</v>
      </c>
    </row>
    <row r="17" spans="1:14" ht="25.5" customHeight="1">
      <c r="A17" s="35"/>
      <c r="B17" s="30" t="s">
        <v>49</v>
      </c>
      <c r="C17" s="30"/>
      <c r="D17" s="40"/>
      <c r="E17" s="40"/>
      <c r="F17" s="40"/>
      <c r="G17" s="40"/>
      <c r="H17" s="41">
        <f>H7+H8+H9+H10+H11+H13+H14+H15+H16+H12</f>
        <v>1143267.6000000001</v>
      </c>
      <c r="I17" s="41">
        <f t="shared" ref="I17:M17" si="1">I7+I8+I9+I10+I11+I13+I14+I15+I16+I12</f>
        <v>1194920.8</v>
      </c>
      <c r="J17" s="41">
        <f t="shared" si="1"/>
        <v>1223053.9000000001</v>
      </c>
      <c r="K17" s="41">
        <f t="shared" si="1"/>
        <v>1200770.9999999998</v>
      </c>
      <c r="L17" s="41">
        <f t="shared" si="1"/>
        <v>1250791.1000000001</v>
      </c>
      <c r="M17" s="41">
        <f t="shared" si="1"/>
        <v>6012804.3999999994</v>
      </c>
      <c r="N17" s="29"/>
    </row>
    <row r="18" spans="1:14" ht="43.5" customHeight="1">
      <c r="A18" s="60" t="s">
        <v>50</v>
      </c>
      <c r="B18" s="61"/>
      <c r="C18" s="61"/>
      <c r="D18" s="61"/>
      <c r="E18" s="61"/>
      <c r="F18" s="61"/>
      <c r="G18" s="61"/>
      <c r="H18" s="61"/>
      <c r="I18" s="61"/>
      <c r="J18" s="61"/>
      <c r="K18" s="61"/>
      <c r="L18" s="61"/>
      <c r="M18" s="61"/>
      <c r="N18" s="62"/>
    </row>
    <row r="19" spans="1:14" ht="76.5" customHeight="1">
      <c r="A19" s="48" t="s">
        <v>51</v>
      </c>
      <c r="B19" s="46" t="s">
        <v>70</v>
      </c>
      <c r="C19" s="28" t="s">
        <v>95</v>
      </c>
      <c r="D19" s="47" t="s">
        <v>91</v>
      </c>
      <c r="E19" s="32"/>
      <c r="F19" s="32"/>
      <c r="G19" s="32"/>
      <c r="H19" s="49">
        <v>24664.9</v>
      </c>
      <c r="I19" s="50">
        <v>25536.799999999999</v>
      </c>
      <c r="J19" s="50">
        <v>23610.6</v>
      </c>
      <c r="K19" s="51">
        <v>22239.200000000001</v>
      </c>
      <c r="L19" s="51">
        <v>22560.7</v>
      </c>
      <c r="M19" s="51">
        <f>H19+I19+J19+K19+L19</f>
        <v>118612.19999999998</v>
      </c>
      <c r="N19" s="39" t="s">
        <v>32</v>
      </c>
    </row>
    <row r="20" spans="1:14" ht="72" customHeight="1">
      <c r="A20" s="48" t="s">
        <v>52</v>
      </c>
      <c r="B20" s="46" t="s">
        <v>71</v>
      </c>
      <c r="C20" s="28" t="s">
        <v>95</v>
      </c>
      <c r="D20" s="47" t="s">
        <v>91</v>
      </c>
      <c r="E20" s="32"/>
      <c r="F20" s="32"/>
      <c r="G20" s="32"/>
      <c r="H20" s="49">
        <v>864.2</v>
      </c>
      <c r="I20" s="50">
        <v>925.3</v>
      </c>
      <c r="J20" s="50">
        <v>963.8</v>
      </c>
      <c r="K20" s="51">
        <v>756.1</v>
      </c>
      <c r="L20" s="51">
        <v>729.2</v>
      </c>
      <c r="M20" s="51">
        <f t="shared" ref="M20:M22" si="2">H20+I20+J20+K20+L20</f>
        <v>4238.6000000000004</v>
      </c>
      <c r="N20" s="39" t="s">
        <v>32</v>
      </c>
    </row>
    <row r="21" spans="1:14" ht="74.25" customHeight="1">
      <c r="A21" s="48" t="s">
        <v>69</v>
      </c>
      <c r="B21" s="46" t="s">
        <v>72</v>
      </c>
      <c r="C21" s="28" t="s">
        <v>95</v>
      </c>
      <c r="D21" s="47" t="s">
        <v>91</v>
      </c>
      <c r="E21" s="32"/>
      <c r="F21" s="32"/>
      <c r="G21" s="32"/>
      <c r="H21" s="49">
        <v>43194.2</v>
      </c>
      <c r="I21" s="50">
        <v>32554.5</v>
      </c>
      <c r="J21" s="50">
        <v>27470.3</v>
      </c>
      <c r="K21" s="51">
        <v>22433.8</v>
      </c>
      <c r="L21" s="51">
        <v>22125.200000000001</v>
      </c>
      <c r="M21" s="51">
        <f t="shared" si="2"/>
        <v>147778</v>
      </c>
      <c r="N21" s="39" t="s">
        <v>32</v>
      </c>
    </row>
    <row r="22" spans="1:14" ht="25.5" customHeight="1">
      <c r="A22" s="35"/>
      <c r="B22" s="30" t="s">
        <v>49</v>
      </c>
      <c r="C22" s="30"/>
      <c r="D22" s="40"/>
      <c r="E22" s="40"/>
      <c r="F22" s="40"/>
      <c r="G22" s="40"/>
      <c r="H22" s="40">
        <f>H19+H20+H21</f>
        <v>68723.3</v>
      </c>
      <c r="I22" s="41">
        <f>I19+I20+I21</f>
        <v>59016.6</v>
      </c>
      <c r="J22" s="41">
        <f t="shared" ref="J22:L22" si="3">J19+J20+J21</f>
        <v>52044.7</v>
      </c>
      <c r="K22" s="41">
        <f t="shared" si="3"/>
        <v>45429.1</v>
      </c>
      <c r="L22" s="41">
        <f t="shared" si="3"/>
        <v>45415.100000000006</v>
      </c>
      <c r="M22" s="41">
        <f t="shared" si="2"/>
        <v>270628.8</v>
      </c>
      <c r="N22" s="29"/>
    </row>
    <row r="23" spans="1:14" ht="25.5" customHeight="1">
      <c r="A23" s="63" t="s">
        <v>53</v>
      </c>
      <c r="B23" s="64"/>
      <c r="C23" s="64"/>
      <c r="D23" s="64"/>
      <c r="E23" s="64"/>
      <c r="F23" s="64"/>
      <c r="G23" s="64"/>
      <c r="H23" s="64"/>
      <c r="I23" s="64"/>
      <c r="J23" s="64"/>
      <c r="K23" s="64"/>
      <c r="L23" s="64"/>
      <c r="M23" s="64"/>
      <c r="N23" s="65"/>
    </row>
    <row r="24" spans="1:14" ht="90.75" customHeight="1">
      <c r="A24" s="48" t="s">
        <v>54</v>
      </c>
      <c r="B24" s="46" t="s">
        <v>73</v>
      </c>
      <c r="C24" s="28" t="s">
        <v>95</v>
      </c>
      <c r="D24" s="47" t="s">
        <v>91</v>
      </c>
      <c r="E24" s="32"/>
      <c r="F24" s="32"/>
      <c r="G24" s="32"/>
      <c r="H24" s="49">
        <v>6476.2</v>
      </c>
      <c r="I24" s="50">
        <v>6458.4</v>
      </c>
      <c r="J24" s="50">
        <v>6388.7</v>
      </c>
      <c r="K24" s="51">
        <v>2440.4</v>
      </c>
      <c r="L24" s="51">
        <v>1583.7</v>
      </c>
      <c r="M24" s="51">
        <f>H24+I24+J24+K24+L24</f>
        <v>23347.4</v>
      </c>
      <c r="N24" s="36" t="s">
        <v>44</v>
      </c>
    </row>
    <row r="25" spans="1:14" ht="25.5" customHeight="1">
      <c r="A25" s="35"/>
      <c r="B25" s="30" t="s">
        <v>49</v>
      </c>
      <c r="C25" s="30"/>
      <c r="D25" s="40"/>
      <c r="E25" s="40"/>
      <c r="F25" s="40"/>
      <c r="G25" s="40"/>
      <c r="H25" s="40">
        <f>H24</f>
        <v>6476.2</v>
      </c>
      <c r="I25" s="41">
        <f>I24</f>
        <v>6458.4</v>
      </c>
      <c r="J25" s="41">
        <f t="shared" ref="J25:M25" si="4">J24</f>
        <v>6388.7</v>
      </c>
      <c r="K25" s="41">
        <f t="shared" si="4"/>
        <v>2440.4</v>
      </c>
      <c r="L25" s="41">
        <f t="shared" si="4"/>
        <v>1583.7</v>
      </c>
      <c r="M25" s="41">
        <f t="shared" si="4"/>
        <v>23347.4</v>
      </c>
      <c r="N25" s="29"/>
    </row>
    <row r="26" spans="1:14" ht="33" customHeight="1">
      <c r="A26" s="60" t="s">
        <v>81</v>
      </c>
      <c r="B26" s="61"/>
      <c r="C26" s="61"/>
      <c r="D26" s="61"/>
      <c r="E26" s="61"/>
      <c r="F26" s="61"/>
      <c r="G26" s="61"/>
      <c r="H26" s="61"/>
      <c r="I26" s="61"/>
      <c r="J26" s="61"/>
      <c r="K26" s="61"/>
      <c r="L26" s="61"/>
      <c r="M26" s="61"/>
      <c r="N26" s="62"/>
    </row>
    <row r="27" spans="1:14" ht="136.5" customHeight="1">
      <c r="A27" s="48" t="s">
        <v>56</v>
      </c>
      <c r="B27" s="46" t="s">
        <v>74</v>
      </c>
      <c r="C27" s="52" t="s">
        <v>95</v>
      </c>
      <c r="D27" s="47" t="s">
        <v>91</v>
      </c>
      <c r="E27" s="32"/>
      <c r="F27" s="32"/>
      <c r="G27" s="32"/>
      <c r="H27" s="49">
        <v>1430468.8</v>
      </c>
      <c r="I27" s="50">
        <v>1767760.4</v>
      </c>
      <c r="J27" s="50">
        <v>1317738.7</v>
      </c>
      <c r="K27" s="51">
        <v>1316876.3999999999</v>
      </c>
      <c r="L27" s="51">
        <v>1452262</v>
      </c>
      <c r="M27" s="51">
        <f>H27+I27+J27+K27+L27</f>
        <v>7285106.3000000007</v>
      </c>
      <c r="N27" s="39" t="s">
        <v>44</v>
      </c>
    </row>
    <row r="28" spans="1:14" ht="169.5" customHeight="1">
      <c r="A28" s="48" t="s">
        <v>57</v>
      </c>
      <c r="B28" s="46" t="s">
        <v>82</v>
      </c>
      <c r="C28" s="52" t="s">
        <v>95</v>
      </c>
      <c r="D28" s="47" t="s">
        <v>91</v>
      </c>
      <c r="E28" s="32"/>
      <c r="F28" s="32"/>
      <c r="G28" s="32"/>
      <c r="H28" s="49">
        <v>1909622.4</v>
      </c>
      <c r="I28" s="50">
        <v>2220303.2999999998</v>
      </c>
      <c r="J28" s="50">
        <v>1648556.9</v>
      </c>
      <c r="K28" s="51">
        <v>1575931.6</v>
      </c>
      <c r="L28" s="51">
        <v>1695273.4</v>
      </c>
      <c r="M28" s="51">
        <f t="shared" ref="M28:M43" si="5">H28+I28+J28+K28+L28</f>
        <v>9049687.5999999996</v>
      </c>
      <c r="N28" s="39" t="s">
        <v>44</v>
      </c>
    </row>
    <row r="29" spans="1:14" ht="205.5" customHeight="1">
      <c r="A29" s="48" t="s">
        <v>58</v>
      </c>
      <c r="B29" s="46" t="s">
        <v>83</v>
      </c>
      <c r="C29" s="52" t="s">
        <v>95</v>
      </c>
      <c r="D29" s="47" t="s">
        <v>91</v>
      </c>
      <c r="E29" s="32"/>
      <c r="F29" s="32"/>
      <c r="G29" s="32"/>
      <c r="H29" s="49">
        <v>116.9</v>
      </c>
      <c r="I29" s="50">
        <v>143.80000000000001</v>
      </c>
      <c r="J29" s="50">
        <v>468.7</v>
      </c>
      <c r="K29" s="51">
        <v>468.7</v>
      </c>
      <c r="L29" s="51">
        <v>468.7</v>
      </c>
      <c r="M29" s="51">
        <f t="shared" si="5"/>
        <v>1666.8000000000002</v>
      </c>
      <c r="N29" s="39" t="s">
        <v>44</v>
      </c>
    </row>
    <row r="30" spans="1:14" ht="225" customHeight="1">
      <c r="A30" s="48" t="s">
        <v>59</v>
      </c>
      <c r="B30" s="46" t="s">
        <v>75</v>
      </c>
      <c r="C30" s="52" t="s">
        <v>95</v>
      </c>
      <c r="D30" s="47" t="s">
        <v>91</v>
      </c>
      <c r="E30" s="32"/>
      <c r="F30" s="32"/>
      <c r="G30" s="32"/>
      <c r="H30" s="49">
        <v>2613.6999999999998</v>
      </c>
      <c r="I30" s="50">
        <v>2917.6</v>
      </c>
      <c r="J30" s="50">
        <v>6000</v>
      </c>
      <c r="K30" s="51">
        <v>6000</v>
      </c>
      <c r="L30" s="51">
        <v>6000</v>
      </c>
      <c r="M30" s="51">
        <f t="shared" si="5"/>
        <v>23531.3</v>
      </c>
      <c r="N30" s="39" t="s">
        <v>44</v>
      </c>
    </row>
    <row r="31" spans="1:14" ht="144.75" customHeight="1">
      <c r="A31" s="48" t="s">
        <v>60</v>
      </c>
      <c r="B31" s="46" t="s">
        <v>76</v>
      </c>
      <c r="C31" s="52" t="s">
        <v>95</v>
      </c>
      <c r="D31" s="47" t="s">
        <v>91</v>
      </c>
      <c r="E31" s="32"/>
      <c r="F31" s="32"/>
      <c r="G31" s="32"/>
      <c r="H31" s="49">
        <v>8530.6</v>
      </c>
      <c r="I31" s="50">
        <v>8342</v>
      </c>
      <c r="J31" s="50">
        <v>9699.7999999999993</v>
      </c>
      <c r="K31" s="51">
        <v>9699.7999999999993</v>
      </c>
      <c r="L31" s="51">
        <v>9699.7999999999993</v>
      </c>
      <c r="M31" s="51">
        <f t="shared" si="5"/>
        <v>45972</v>
      </c>
      <c r="N31" s="39" t="s">
        <v>44</v>
      </c>
    </row>
    <row r="32" spans="1:14" ht="189.75" customHeight="1">
      <c r="A32" s="48" t="s">
        <v>61</v>
      </c>
      <c r="B32" s="46" t="s">
        <v>77</v>
      </c>
      <c r="C32" s="52" t="s">
        <v>95</v>
      </c>
      <c r="D32" s="47" t="s">
        <v>91</v>
      </c>
      <c r="E32" s="32"/>
      <c r="F32" s="32"/>
      <c r="G32" s="32"/>
      <c r="H32" s="49">
        <v>6407.8</v>
      </c>
      <c r="I32" s="50">
        <v>6826.9</v>
      </c>
      <c r="J32" s="50">
        <v>9860.2999999999993</v>
      </c>
      <c r="K32" s="51">
        <v>8746.2999999999993</v>
      </c>
      <c r="L32" s="51">
        <v>8784.6</v>
      </c>
      <c r="M32" s="51">
        <f t="shared" si="5"/>
        <v>40625.9</v>
      </c>
      <c r="N32" s="39" t="s">
        <v>44</v>
      </c>
    </row>
    <row r="33" spans="1:15" ht="98.25" customHeight="1">
      <c r="A33" s="48" t="s">
        <v>62</v>
      </c>
      <c r="B33" s="46" t="s">
        <v>78</v>
      </c>
      <c r="C33" s="52" t="s">
        <v>95</v>
      </c>
      <c r="D33" s="47" t="s">
        <v>91</v>
      </c>
      <c r="E33" s="32"/>
      <c r="F33" s="32"/>
      <c r="G33" s="32"/>
      <c r="H33" s="49">
        <v>3986.5</v>
      </c>
      <c r="I33" s="50">
        <v>3212</v>
      </c>
      <c r="J33" s="50">
        <v>3506.4</v>
      </c>
      <c r="K33" s="51">
        <v>4032</v>
      </c>
      <c r="L33" s="51">
        <v>4608</v>
      </c>
      <c r="M33" s="51">
        <f t="shared" si="5"/>
        <v>19344.900000000001</v>
      </c>
      <c r="N33" s="39" t="s">
        <v>44</v>
      </c>
    </row>
    <row r="34" spans="1:15" ht="171.75" customHeight="1">
      <c r="A34" s="48" t="s">
        <v>63</v>
      </c>
      <c r="B34" s="46" t="s">
        <v>79</v>
      </c>
      <c r="C34" s="52" t="s">
        <v>95</v>
      </c>
      <c r="D34" s="47" t="s">
        <v>91</v>
      </c>
      <c r="E34" s="32"/>
      <c r="F34" s="32"/>
      <c r="G34" s="32"/>
      <c r="H34" s="49">
        <v>92760.5</v>
      </c>
      <c r="I34" s="50">
        <v>136225.60000000001</v>
      </c>
      <c r="J34" s="50">
        <v>169384</v>
      </c>
      <c r="K34" s="51">
        <v>153544.4</v>
      </c>
      <c r="L34" s="51">
        <v>149482.70000000001</v>
      </c>
      <c r="M34" s="51">
        <f t="shared" si="5"/>
        <v>701397.2</v>
      </c>
      <c r="N34" s="39" t="s">
        <v>44</v>
      </c>
    </row>
    <row r="35" spans="1:15" ht="204.75" customHeight="1">
      <c r="A35" s="48" t="s">
        <v>64</v>
      </c>
      <c r="B35" s="46" t="s">
        <v>84</v>
      </c>
      <c r="C35" s="52" t="s">
        <v>95</v>
      </c>
      <c r="D35" s="47" t="s">
        <v>91</v>
      </c>
      <c r="E35" s="32"/>
      <c r="F35" s="32"/>
      <c r="G35" s="32"/>
      <c r="H35" s="49">
        <v>10863.8</v>
      </c>
      <c r="I35" s="50">
        <v>11531.8</v>
      </c>
      <c r="J35" s="50">
        <v>13342.3</v>
      </c>
      <c r="K35" s="51">
        <v>14185.9</v>
      </c>
      <c r="L35" s="51">
        <v>15042.1</v>
      </c>
      <c r="M35" s="51">
        <f t="shared" si="5"/>
        <v>64965.899999999994</v>
      </c>
      <c r="N35" s="39" t="s">
        <v>44</v>
      </c>
    </row>
    <row r="36" spans="1:15" ht="173.25" customHeight="1">
      <c r="A36" s="48" t="s">
        <v>65</v>
      </c>
      <c r="B36" s="46" t="s">
        <v>80</v>
      </c>
      <c r="C36" s="52" t="s">
        <v>95</v>
      </c>
      <c r="D36" s="47" t="s">
        <v>91</v>
      </c>
      <c r="E36" s="32"/>
      <c r="F36" s="32"/>
      <c r="G36" s="32"/>
      <c r="H36" s="49">
        <v>1775.5</v>
      </c>
      <c r="I36" s="50">
        <v>369.3</v>
      </c>
      <c r="J36" s="50">
        <v>2782.6</v>
      </c>
      <c r="K36" s="51">
        <v>2957.9</v>
      </c>
      <c r="L36" s="51">
        <v>3135.4</v>
      </c>
      <c r="M36" s="51">
        <f t="shared" si="5"/>
        <v>11020.699999999999</v>
      </c>
      <c r="N36" s="39" t="s">
        <v>44</v>
      </c>
    </row>
    <row r="37" spans="1:15" ht="85.5" customHeight="1">
      <c r="A37" s="48" t="s">
        <v>104</v>
      </c>
      <c r="B37" s="46" t="s">
        <v>93</v>
      </c>
      <c r="C37" s="52" t="s">
        <v>96</v>
      </c>
      <c r="D37" s="47" t="s">
        <v>91</v>
      </c>
      <c r="E37" s="32"/>
      <c r="F37" s="32"/>
      <c r="G37" s="32"/>
      <c r="H37" s="49"/>
      <c r="I37" s="50">
        <v>8000</v>
      </c>
      <c r="J37" s="50"/>
      <c r="K37" s="51"/>
      <c r="L37" s="51"/>
      <c r="M37" s="51">
        <f t="shared" ref="M37:M40" si="6">H37+I37+J37+K37+L37</f>
        <v>8000</v>
      </c>
      <c r="N37" s="39" t="s">
        <v>32</v>
      </c>
    </row>
    <row r="38" spans="1:15" ht="85.5" customHeight="1">
      <c r="A38" s="48" t="s">
        <v>105</v>
      </c>
      <c r="B38" s="46" t="s">
        <v>86</v>
      </c>
      <c r="C38" s="52" t="s">
        <v>95</v>
      </c>
      <c r="D38" s="47" t="s">
        <v>91</v>
      </c>
      <c r="E38" s="32"/>
      <c r="F38" s="32"/>
      <c r="G38" s="32"/>
      <c r="H38" s="49">
        <v>688.3</v>
      </c>
      <c r="I38" s="50">
        <v>908.2</v>
      </c>
      <c r="J38" s="50">
        <v>463.8</v>
      </c>
      <c r="K38" s="51">
        <v>454.4</v>
      </c>
      <c r="L38" s="51">
        <v>462.9</v>
      </c>
      <c r="M38" s="51">
        <f t="shared" si="6"/>
        <v>2977.6000000000004</v>
      </c>
      <c r="N38" s="39" t="s">
        <v>44</v>
      </c>
    </row>
    <row r="39" spans="1:15" ht="85.5" customHeight="1">
      <c r="A39" s="48" t="s">
        <v>106</v>
      </c>
      <c r="B39" s="46" t="s">
        <v>92</v>
      </c>
      <c r="C39" s="52" t="s">
        <v>96</v>
      </c>
      <c r="D39" s="47" t="s">
        <v>91</v>
      </c>
      <c r="E39" s="32"/>
      <c r="F39" s="32"/>
      <c r="G39" s="32"/>
      <c r="H39" s="49">
        <v>38.1</v>
      </c>
      <c r="I39" s="50"/>
      <c r="J39" s="50"/>
      <c r="K39" s="51"/>
      <c r="L39" s="51"/>
      <c r="M39" s="51">
        <f t="shared" si="6"/>
        <v>38.1</v>
      </c>
      <c r="N39" s="39" t="s">
        <v>44</v>
      </c>
    </row>
    <row r="40" spans="1:15" ht="102.75" customHeight="1">
      <c r="A40" s="48" t="s">
        <v>107</v>
      </c>
      <c r="B40" s="46" t="s">
        <v>108</v>
      </c>
      <c r="C40" s="52">
        <v>2015</v>
      </c>
      <c r="D40" s="47" t="s">
        <v>91</v>
      </c>
      <c r="E40" s="32"/>
      <c r="F40" s="32"/>
      <c r="G40" s="32"/>
      <c r="H40" s="49">
        <v>1531.3</v>
      </c>
      <c r="I40" s="50"/>
      <c r="J40" s="50"/>
      <c r="K40" s="51"/>
      <c r="L40" s="51"/>
      <c r="M40" s="51">
        <f t="shared" si="6"/>
        <v>1531.3</v>
      </c>
      <c r="N40" s="39" t="s">
        <v>44</v>
      </c>
    </row>
    <row r="41" spans="1:15" ht="99" customHeight="1">
      <c r="A41" s="48" t="s">
        <v>109</v>
      </c>
      <c r="B41" s="46" t="s">
        <v>102</v>
      </c>
      <c r="C41" s="52" t="s">
        <v>101</v>
      </c>
      <c r="D41" s="47" t="s">
        <v>91</v>
      </c>
      <c r="E41" s="32"/>
      <c r="F41" s="32"/>
      <c r="G41" s="32"/>
      <c r="H41" s="49"/>
      <c r="I41" s="50"/>
      <c r="J41" s="50">
        <v>5098.8</v>
      </c>
      <c r="K41" s="51"/>
      <c r="L41" s="51"/>
      <c r="M41" s="51">
        <f t="shared" si="5"/>
        <v>5098.8</v>
      </c>
      <c r="N41" s="39" t="s">
        <v>44</v>
      </c>
    </row>
    <row r="42" spans="1:15" ht="36" customHeight="1">
      <c r="A42" s="35"/>
      <c r="B42" s="53" t="s">
        <v>49</v>
      </c>
      <c r="C42" s="30"/>
      <c r="D42" s="42"/>
      <c r="E42" s="40"/>
      <c r="F42" s="40"/>
      <c r="G42" s="40"/>
      <c r="H42" s="40">
        <f>SUM(H27:H41)</f>
        <v>3469404.1999999997</v>
      </c>
      <c r="I42" s="40">
        <f>SUM(I27:I41)</f>
        <v>4166540.8999999994</v>
      </c>
      <c r="J42" s="40">
        <f>SUM(J27:J41)</f>
        <v>3186902.2999999989</v>
      </c>
      <c r="K42" s="40">
        <f>SUM(K27:K41)</f>
        <v>3092897.3999999994</v>
      </c>
      <c r="L42" s="40">
        <f>SUM(L27:L41)</f>
        <v>3345219.6</v>
      </c>
      <c r="M42" s="40">
        <f t="shared" si="5"/>
        <v>17260964.399999999</v>
      </c>
      <c r="N42" s="36"/>
    </row>
    <row r="43" spans="1:15" s="10" customFormat="1" ht="33" customHeight="1">
      <c r="A43" s="37"/>
      <c r="B43" s="54" t="s">
        <v>55</v>
      </c>
      <c r="C43" s="30"/>
      <c r="D43" s="31"/>
      <c r="E43" s="31">
        <f t="shared" ref="E43:G43" si="7">E6+E7+E8+E9+E10+E17+E18+E19+E32</f>
        <v>0</v>
      </c>
      <c r="F43" s="31">
        <f t="shared" si="7"/>
        <v>0</v>
      </c>
      <c r="G43" s="31">
        <f t="shared" si="7"/>
        <v>0</v>
      </c>
      <c r="H43" s="40">
        <f>H17+H22+H25+H42</f>
        <v>4687871.3</v>
      </c>
      <c r="I43" s="40">
        <f>I17+I22+I25+I42</f>
        <v>5426936.6999999993</v>
      </c>
      <c r="J43" s="40">
        <f>J17+J22+J25+J42</f>
        <v>4468389.5999999987</v>
      </c>
      <c r="K43" s="40">
        <f>K17+K22+K25+K42</f>
        <v>4341537.8999999994</v>
      </c>
      <c r="L43" s="40">
        <f>L17+L22+L25+L42</f>
        <v>4643009.5</v>
      </c>
      <c r="M43" s="40">
        <f t="shared" si="5"/>
        <v>23567744.999999996</v>
      </c>
      <c r="N43" s="31"/>
      <c r="O43" s="11"/>
    </row>
    <row r="46" spans="1:15">
      <c r="B46" s="23"/>
      <c r="C46" s="23"/>
      <c r="D46" s="23"/>
      <c r="E46" s="23"/>
      <c r="F46" s="23"/>
      <c r="G46" s="23"/>
      <c r="H46" s="23"/>
      <c r="I46" s="23"/>
      <c r="J46" s="23"/>
      <c r="K46" s="23"/>
      <c r="L46" s="23"/>
      <c r="M46" s="23"/>
      <c r="N46" s="23"/>
    </row>
    <row r="47" spans="1:15">
      <c r="B47" s="24"/>
      <c r="C47" s="24"/>
      <c r="D47" s="25"/>
      <c r="E47" s="26"/>
      <c r="F47" s="26"/>
      <c r="G47" s="26"/>
      <c r="H47" s="26"/>
      <c r="I47" s="26"/>
      <c r="J47" s="26"/>
      <c r="K47" s="26"/>
      <c r="L47" s="26"/>
      <c r="M47" s="26"/>
      <c r="N47" s="26"/>
    </row>
    <row r="48" spans="1:15">
      <c r="B48" s="58"/>
      <c r="C48" s="58"/>
      <c r="D48" s="58"/>
      <c r="E48" s="58"/>
      <c r="F48" s="58"/>
      <c r="G48" s="58"/>
      <c r="H48" s="58"/>
      <c r="I48" s="58"/>
      <c r="J48" s="58"/>
      <c r="K48" s="58"/>
      <c r="L48" s="58"/>
      <c r="M48" s="58"/>
      <c r="N48" s="58"/>
    </row>
    <row r="49" spans="4:14">
      <c r="D49" s="22"/>
      <c r="E49" s="22"/>
      <c r="F49" s="22"/>
      <c r="G49" s="22"/>
      <c r="H49" s="22"/>
      <c r="I49" s="22"/>
      <c r="J49" s="22"/>
      <c r="K49" s="22"/>
      <c r="L49" s="22"/>
      <c r="M49" s="22"/>
      <c r="N49" s="22"/>
    </row>
  </sheetData>
  <mergeCells count="18">
    <mergeCell ref="M4:M5"/>
    <mergeCell ref="N3:N5"/>
    <mergeCell ref="A3:A4"/>
    <mergeCell ref="A1:K1"/>
    <mergeCell ref="B48:N48"/>
    <mergeCell ref="M1:N1"/>
    <mergeCell ref="A26:N26"/>
    <mergeCell ref="A6:N6"/>
    <mergeCell ref="A18:N18"/>
    <mergeCell ref="A23:N23"/>
    <mergeCell ref="B2:N2"/>
    <mergeCell ref="B3:B5"/>
    <mergeCell ref="D3:D5"/>
    <mergeCell ref="C3:C5"/>
    <mergeCell ref="I4:I5"/>
    <mergeCell ref="J4:J5"/>
    <mergeCell ref="H3:M3"/>
    <mergeCell ref="K4:K5"/>
  </mergeCells>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dimension ref="A1:M31"/>
  <sheetViews>
    <sheetView topLeftCell="A19" workbookViewId="0">
      <selection activeCell="F39" sqref="F39"/>
    </sheetView>
  </sheetViews>
  <sheetFormatPr defaultRowHeight="15.75"/>
  <cols>
    <col min="1" max="1" width="29.5703125" style="3" customWidth="1"/>
    <col min="2" max="2" width="17.28515625" style="3" customWidth="1"/>
    <col min="3" max="3" width="19.85546875" style="1" hidden="1" customWidth="1"/>
    <col min="4" max="4" width="11.85546875" style="1" hidden="1" customWidth="1"/>
    <col min="5" max="5" width="14.85546875" style="1" hidden="1" customWidth="1"/>
    <col min="6" max="6" width="16.7109375" style="7" customWidth="1"/>
    <col min="7" max="7" width="14.7109375" style="6" customWidth="1"/>
    <col min="8" max="8" width="15" style="1" customWidth="1"/>
    <col min="9" max="9" width="14.5703125" style="1" customWidth="1"/>
    <col min="10" max="10" width="14.28515625" style="1" customWidth="1"/>
    <col min="11" max="11" width="13.140625" style="1" bestFit="1" customWidth="1"/>
    <col min="12" max="13" width="9.28515625" style="1" bestFit="1" customWidth="1"/>
    <col min="14" max="16384" width="9.140625" style="1"/>
  </cols>
  <sheetData>
    <row r="1" spans="1:11">
      <c r="G1" s="5"/>
      <c r="J1" s="59" t="s">
        <v>7</v>
      </c>
      <c r="K1" s="59"/>
    </row>
    <row r="2" spans="1:11">
      <c r="G2" s="5"/>
    </row>
    <row r="3" spans="1:11">
      <c r="G3" s="5"/>
    </row>
    <row r="4" spans="1:11">
      <c r="A4" s="80" t="s">
        <v>8</v>
      </c>
      <c r="B4" s="80"/>
      <c r="C4" s="80"/>
      <c r="D4" s="80"/>
      <c r="E4" s="80"/>
      <c r="F4" s="80"/>
      <c r="G4" s="80"/>
      <c r="H4" s="80"/>
      <c r="I4" s="80"/>
      <c r="J4" s="80"/>
    </row>
    <row r="5" spans="1:11" ht="31.5" customHeight="1">
      <c r="A5" s="82" t="s">
        <v>1</v>
      </c>
      <c r="B5" s="85" t="s">
        <v>0</v>
      </c>
      <c r="C5" s="2"/>
      <c r="D5" s="2"/>
      <c r="E5" s="2"/>
      <c r="F5" s="88" t="s">
        <v>2</v>
      </c>
      <c r="G5" s="89"/>
      <c r="H5" s="89"/>
      <c r="I5" s="89"/>
      <c r="J5" s="90"/>
    </row>
    <row r="6" spans="1:11">
      <c r="A6" s="83"/>
      <c r="B6" s="86"/>
      <c r="C6" s="2"/>
      <c r="D6" s="2"/>
      <c r="E6" s="2"/>
      <c r="F6" s="91" t="s">
        <v>3</v>
      </c>
      <c r="G6" s="93" t="s">
        <v>4</v>
      </c>
      <c r="H6" s="94"/>
      <c r="I6" s="94"/>
      <c r="J6" s="95"/>
    </row>
    <row r="7" spans="1:11" ht="66" customHeight="1">
      <c r="A7" s="84"/>
      <c r="B7" s="87"/>
      <c r="C7" s="2"/>
      <c r="D7" s="2"/>
      <c r="E7" s="2"/>
      <c r="F7" s="92"/>
      <c r="G7" s="13" t="s">
        <v>10</v>
      </c>
      <c r="H7" s="15" t="s">
        <v>11</v>
      </c>
      <c r="I7" s="14" t="s">
        <v>12</v>
      </c>
      <c r="J7" s="12" t="s">
        <v>13</v>
      </c>
    </row>
    <row r="8" spans="1:11">
      <c r="A8" s="4" t="s">
        <v>14</v>
      </c>
      <c r="B8" s="16">
        <f>F8</f>
        <v>-722.74</v>
      </c>
      <c r="C8" s="17"/>
      <c r="D8" s="17"/>
      <c r="E8" s="17"/>
      <c r="F8" s="18">
        <f>G8+H8+I8+J8</f>
        <v>-722.74</v>
      </c>
      <c r="G8" s="18">
        <v>-722.74</v>
      </c>
      <c r="H8" s="16"/>
      <c r="I8" s="16"/>
      <c r="J8" s="16"/>
    </row>
    <row r="9" spans="1:11">
      <c r="A9" s="4" t="s">
        <v>15</v>
      </c>
      <c r="B9" s="16">
        <f t="shared" ref="B9:B22" si="0">F9</f>
        <v>498.57299999999998</v>
      </c>
      <c r="C9" s="17"/>
      <c r="D9" s="17"/>
      <c r="E9" s="17"/>
      <c r="F9" s="18">
        <f t="shared" ref="F9:F22" si="1">G9+H9+I9+J9</f>
        <v>498.57299999999998</v>
      </c>
      <c r="G9" s="18"/>
      <c r="H9" s="16"/>
      <c r="I9" s="16">
        <v>149.572</v>
      </c>
      <c r="J9" s="16">
        <v>349.00099999999998</v>
      </c>
    </row>
    <row r="10" spans="1:11">
      <c r="A10" s="4" t="s">
        <v>16</v>
      </c>
      <c r="B10" s="16">
        <f t="shared" si="0"/>
        <v>2727.3139999999999</v>
      </c>
      <c r="C10" s="17"/>
      <c r="D10" s="17"/>
      <c r="E10" s="17"/>
      <c r="F10" s="18">
        <f t="shared" si="1"/>
        <v>2727.3139999999999</v>
      </c>
      <c r="G10" s="18"/>
      <c r="H10" s="16"/>
      <c r="I10" s="16">
        <v>818.19399999999996</v>
      </c>
      <c r="J10" s="16">
        <v>1909.12</v>
      </c>
    </row>
    <row r="11" spans="1:11">
      <c r="A11" s="4" t="s">
        <v>17</v>
      </c>
      <c r="B11" s="16">
        <f t="shared" si="0"/>
        <v>483.40600000000001</v>
      </c>
      <c r="C11" s="17"/>
      <c r="D11" s="17"/>
      <c r="E11" s="17"/>
      <c r="F11" s="18">
        <f t="shared" si="1"/>
        <v>483.40600000000001</v>
      </c>
      <c r="G11" s="18"/>
      <c r="H11" s="16"/>
      <c r="I11" s="16">
        <v>145.02199999999999</v>
      </c>
      <c r="J11" s="16">
        <v>338.38400000000001</v>
      </c>
    </row>
    <row r="12" spans="1:11" ht="31.5">
      <c r="A12" s="8" t="s">
        <v>18</v>
      </c>
      <c r="B12" s="16">
        <f t="shared" si="0"/>
        <v>1083.7080000000001</v>
      </c>
      <c r="C12" s="17"/>
      <c r="D12" s="17"/>
      <c r="E12" s="17"/>
      <c r="F12" s="18">
        <f t="shared" si="1"/>
        <v>1083.7080000000001</v>
      </c>
      <c r="G12" s="18"/>
      <c r="H12" s="16"/>
      <c r="I12" s="16">
        <v>325.11200000000002</v>
      </c>
      <c r="J12" s="16">
        <v>758.596</v>
      </c>
    </row>
    <row r="13" spans="1:11">
      <c r="A13" s="4" t="s">
        <v>19</v>
      </c>
      <c r="B13" s="16">
        <f t="shared" si="0"/>
        <v>911.91200000000003</v>
      </c>
      <c r="C13" s="17"/>
      <c r="D13" s="17"/>
      <c r="E13" s="17"/>
      <c r="F13" s="18">
        <f t="shared" si="1"/>
        <v>911.91200000000003</v>
      </c>
      <c r="G13" s="18"/>
      <c r="H13" s="16"/>
      <c r="I13" s="16">
        <v>273.57400000000001</v>
      </c>
      <c r="J13" s="16">
        <v>638.33799999999997</v>
      </c>
    </row>
    <row r="14" spans="1:11">
      <c r="A14" s="8" t="s">
        <v>20</v>
      </c>
      <c r="B14" s="16">
        <f t="shared" si="0"/>
        <v>224.75</v>
      </c>
      <c r="C14" s="17"/>
      <c r="D14" s="17"/>
      <c r="E14" s="17"/>
      <c r="F14" s="18">
        <f t="shared" si="1"/>
        <v>224.75</v>
      </c>
      <c r="G14" s="18"/>
      <c r="H14" s="16"/>
      <c r="I14" s="16">
        <v>67.424999999999997</v>
      </c>
      <c r="J14" s="16">
        <v>157.32499999999999</v>
      </c>
    </row>
    <row r="15" spans="1:11">
      <c r="A15" s="8" t="s">
        <v>21</v>
      </c>
      <c r="B15" s="16">
        <f t="shared" si="0"/>
        <v>362.89400000000001</v>
      </c>
      <c r="C15" s="17"/>
      <c r="D15" s="17"/>
      <c r="E15" s="17"/>
      <c r="F15" s="18">
        <f t="shared" si="1"/>
        <v>362.89400000000001</v>
      </c>
      <c r="G15" s="18"/>
      <c r="H15" s="16"/>
      <c r="I15" s="16">
        <v>108.86799999999999</v>
      </c>
      <c r="J15" s="16">
        <v>254.02600000000001</v>
      </c>
    </row>
    <row r="16" spans="1:11">
      <c r="A16" s="4" t="s">
        <v>22</v>
      </c>
      <c r="B16" s="16">
        <f t="shared" si="0"/>
        <v>5100.5230000000001</v>
      </c>
      <c r="C16" s="17"/>
      <c r="D16" s="17"/>
      <c r="E16" s="17"/>
      <c r="F16" s="18">
        <f t="shared" si="1"/>
        <v>5100.5230000000001</v>
      </c>
      <c r="G16" s="18"/>
      <c r="H16" s="16"/>
      <c r="I16" s="16">
        <v>1530.1569999999999</v>
      </c>
      <c r="J16" s="16">
        <v>3570.366</v>
      </c>
    </row>
    <row r="17" spans="1:13">
      <c r="A17" s="4" t="s">
        <v>23</v>
      </c>
      <c r="B17" s="16">
        <f t="shared" si="0"/>
        <v>7672.8559999999998</v>
      </c>
      <c r="C17" s="17"/>
      <c r="D17" s="17"/>
      <c r="E17" s="17"/>
      <c r="F17" s="18">
        <f t="shared" si="1"/>
        <v>7672.8559999999998</v>
      </c>
      <c r="G17" s="18">
        <v>722.74</v>
      </c>
      <c r="H17" s="16"/>
      <c r="I17" s="16">
        <v>2085.0349999999999</v>
      </c>
      <c r="J17" s="16">
        <v>4865.0810000000001</v>
      </c>
      <c r="L17" s="20">
        <v>-216.822</v>
      </c>
      <c r="M17" s="20">
        <v>-505.91800000000001</v>
      </c>
    </row>
    <row r="18" spans="1:13">
      <c r="A18" s="4" t="s">
        <v>24</v>
      </c>
      <c r="B18" s="16">
        <f t="shared" si="0"/>
        <v>3856.4930000000004</v>
      </c>
      <c r="C18" s="17"/>
      <c r="D18" s="17"/>
      <c r="E18" s="17"/>
      <c r="F18" s="18">
        <f t="shared" si="1"/>
        <v>3856.4930000000004</v>
      </c>
      <c r="G18" s="18"/>
      <c r="H18" s="16"/>
      <c r="I18" s="16">
        <v>1156.9480000000001</v>
      </c>
      <c r="J18" s="16">
        <v>2699.5450000000001</v>
      </c>
    </row>
    <row r="19" spans="1:13">
      <c r="A19" s="4" t="s">
        <v>25</v>
      </c>
      <c r="B19" s="16">
        <f t="shared" si="0"/>
        <v>2837.1910000000003</v>
      </c>
      <c r="C19" s="17"/>
      <c r="D19" s="17"/>
      <c r="E19" s="17"/>
      <c r="F19" s="18">
        <f t="shared" si="1"/>
        <v>2837.1910000000003</v>
      </c>
      <c r="G19" s="18"/>
      <c r="H19" s="16"/>
      <c r="I19" s="16">
        <v>851.15700000000004</v>
      </c>
      <c r="J19" s="16">
        <v>1986.0340000000001</v>
      </c>
    </row>
    <row r="20" spans="1:13">
      <c r="A20" s="8" t="s">
        <v>26</v>
      </c>
      <c r="B20" s="16">
        <f t="shared" si="0"/>
        <v>0</v>
      </c>
      <c r="C20" s="17"/>
      <c r="D20" s="17"/>
      <c r="E20" s="17"/>
      <c r="F20" s="18">
        <f t="shared" si="1"/>
        <v>0</v>
      </c>
      <c r="G20" s="18"/>
      <c r="H20" s="16"/>
      <c r="I20" s="16"/>
      <c r="J20" s="16"/>
    </row>
    <row r="21" spans="1:13">
      <c r="A21" s="8" t="s">
        <v>5</v>
      </c>
      <c r="B21" s="16">
        <f t="shared" si="0"/>
        <v>0</v>
      </c>
      <c r="C21" s="17"/>
      <c r="D21" s="17"/>
      <c r="E21" s="17"/>
      <c r="F21" s="18">
        <f t="shared" si="1"/>
        <v>0</v>
      </c>
      <c r="G21" s="18"/>
      <c r="H21" s="16"/>
      <c r="I21" s="16"/>
      <c r="J21" s="16"/>
    </row>
    <row r="22" spans="1:13">
      <c r="A22" s="8" t="s">
        <v>32</v>
      </c>
      <c r="B22" s="16">
        <f t="shared" si="0"/>
        <v>513.09199999999998</v>
      </c>
      <c r="C22" s="17"/>
      <c r="D22" s="17"/>
      <c r="E22" s="17"/>
      <c r="F22" s="18">
        <f t="shared" si="1"/>
        <v>513.09199999999998</v>
      </c>
      <c r="G22" s="18"/>
      <c r="H22" s="16"/>
      <c r="I22" s="16"/>
      <c r="J22" s="16">
        <v>513.09199999999998</v>
      </c>
    </row>
    <row r="23" spans="1:13" s="10" customFormat="1">
      <c r="A23" s="9" t="s">
        <v>6</v>
      </c>
      <c r="B23" s="19">
        <f>SUM(B8:B22)</f>
        <v>25549.971999999998</v>
      </c>
      <c r="C23" s="19">
        <f t="shared" ref="C23:J23" si="2">SUM(C8:C22)</f>
        <v>0</v>
      </c>
      <c r="D23" s="19">
        <f t="shared" si="2"/>
        <v>0</v>
      </c>
      <c r="E23" s="19">
        <f t="shared" si="2"/>
        <v>0</v>
      </c>
      <c r="F23" s="19">
        <f t="shared" si="2"/>
        <v>25549.971999999998</v>
      </c>
      <c r="G23" s="16">
        <f t="shared" si="2"/>
        <v>0</v>
      </c>
      <c r="H23" s="16">
        <f t="shared" si="2"/>
        <v>0</v>
      </c>
      <c r="I23" s="16">
        <f t="shared" si="2"/>
        <v>7511.0640000000003</v>
      </c>
      <c r="J23" s="16">
        <f t="shared" si="2"/>
        <v>18038.908000000003</v>
      </c>
      <c r="K23" s="11"/>
    </row>
    <row r="24" spans="1:13">
      <c r="A24" s="79" t="s">
        <v>9</v>
      </c>
      <c r="B24" s="80"/>
      <c r="C24" s="80"/>
      <c r="D24" s="80"/>
      <c r="E24" s="80"/>
      <c r="F24" s="80"/>
      <c r="G24" s="80"/>
      <c r="H24" s="80"/>
      <c r="I24" s="80"/>
      <c r="J24" s="81"/>
    </row>
    <row r="25" spans="1:13" ht="31.5">
      <c r="A25" s="8" t="s">
        <v>27</v>
      </c>
      <c r="B25" s="16">
        <f>F25</f>
        <v>581.79999999999995</v>
      </c>
      <c r="C25" s="17"/>
      <c r="D25" s="17"/>
      <c r="E25" s="17"/>
      <c r="F25" s="18">
        <f t="shared" ref="F25:F26" si="3">G25+H25+I25+J25</f>
        <v>581.79999999999995</v>
      </c>
      <c r="G25" s="18"/>
      <c r="H25" s="16"/>
      <c r="I25" s="16">
        <v>581.79999999999995</v>
      </c>
      <c r="J25" s="17"/>
    </row>
    <row r="26" spans="1:13">
      <c r="A26" s="8" t="s">
        <v>28</v>
      </c>
      <c r="B26" s="16">
        <f>F26</f>
        <v>5618.2</v>
      </c>
      <c r="C26" s="17"/>
      <c r="D26" s="17"/>
      <c r="E26" s="17"/>
      <c r="F26" s="18">
        <f t="shared" si="3"/>
        <v>5618.2</v>
      </c>
      <c r="G26" s="18"/>
      <c r="H26" s="16"/>
      <c r="I26" s="16">
        <v>5618.2</v>
      </c>
      <c r="J26" s="17"/>
    </row>
    <row r="27" spans="1:13" s="10" customFormat="1">
      <c r="A27" s="9" t="s">
        <v>6</v>
      </c>
      <c r="B27" s="19">
        <f>SUM(B25:B26)</f>
        <v>6200</v>
      </c>
      <c r="C27" s="19">
        <f t="shared" ref="C27:J27" si="4">SUM(C25:C26)</f>
        <v>0</v>
      </c>
      <c r="D27" s="19">
        <f t="shared" si="4"/>
        <v>0</v>
      </c>
      <c r="E27" s="19">
        <f t="shared" si="4"/>
        <v>0</v>
      </c>
      <c r="F27" s="19">
        <f t="shared" si="4"/>
        <v>6200</v>
      </c>
      <c r="G27" s="16">
        <f t="shared" si="4"/>
        <v>0</v>
      </c>
      <c r="H27" s="16">
        <f t="shared" si="4"/>
        <v>0</v>
      </c>
      <c r="I27" s="16">
        <f t="shared" si="4"/>
        <v>6200</v>
      </c>
      <c r="J27" s="16">
        <f t="shared" si="4"/>
        <v>0</v>
      </c>
      <c r="K27" s="11"/>
    </row>
    <row r="29" spans="1:13">
      <c r="A29" s="3" t="s">
        <v>29</v>
      </c>
      <c r="B29" s="21">
        <f>SUM(F29:J29)</f>
        <v>963.11999999999989</v>
      </c>
      <c r="I29" s="1">
        <v>288.93599999999998</v>
      </c>
      <c r="J29" s="1">
        <v>674.18399999999997</v>
      </c>
    </row>
    <row r="30" spans="1:13">
      <c r="A30" s="3" t="s">
        <v>30</v>
      </c>
      <c r="B30" s="21">
        <f>SUM(F30:J30)</f>
        <v>68.707999999999998</v>
      </c>
      <c r="I30" s="1">
        <v>68.707999999999998</v>
      </c>
    </row>
    <row r="31" spans="1:13">
      <c r="A31" s="3" t="s">
        <v>31</v>
      </c>
      <c r="I31" s="1">
        <v>513.09199999999998</v>
      </c>
    </row>
  </sheetData>
  <mergeCells count="8">
    <mergeCell ref="A24:J24"/>
    <mergeCell ref="J1:K1"/>
    <mergeCell ref="A4:J4"/>
    <mergeCell ref="A5:A7"/>
    <mergeCell ref="B5:B7"/>
    <mergeCell ref="F5:J5"/>
    <mergeCell ref="F6:F7"/>
    <mergeCell ref="G6:J6"/>
  </mergeCells>
  <pageMargins left="0.7" right="0.7" top="0.75" bottom="0.75" header="0.3" footer="0.3"/>
  <pageSetup paperSize="9" scale="6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 в приказ</vt:lpstr>
      <vt:lpstr>приложение - черновик</vt:lpstr>
      <vt:lpstr>'приложение - в приказ'!Заголовки_для_печати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User</cp:lastModifiedBy>
  <cp:lastPrinted>2017-03-03T07:48:57Z</cp:lastPrinted>
  <dcterms:created xsi:type="dcterms:W3CDTF">2010-12-16T06:19:48Z</dcterms:created>
  <dcterms:modified xsi:type="dcterms:W3CDTF">2017-03-03T07:51:08Z</dcterms:modified>
</cp:coreProperties>
</file>