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1-е полуг2013 Росток" sheetId="1" r:id="rId1"/>
    <sheet name="1 полуг.2013допобраз." sheetId="2" r:id="rId2"/>
  </sheets>
  <definedNames>
    <definedName name="_xlnm.Print_Area" localSheetId="0">'1-е полуг2013 Росток'!$A$1:$P$8</definedName>
  </definedNames>
  <calcPr fullCalcOnLoad="1" refMode="R1C1"/>
</workbook>
</file>

<file path=xl/sharedStrings.xml><?xml version="1.0" encoding="utf-8"?>
<sst xmlns="http://schemas.openxmlformats.org/spreadsheetml/2006/main" count="86" uniqueCount="51">
  <si>
    <t>Всего</t>
  </si>
  <si>
    <t>Наименование учреждения</t>
  </si>
  <si>
    <t>Критерий "количество потребителей муниципальных услуг"</t>
  </si>
  <si>
    <t>Фактическое значение показателя, характеризующего качество К3.1 факт</t>
  </si>
  <si>
    <t>Оценка выполнения муниципального задания по критерию качества"сохранность контингента воспитанников от первоначального комплектования</t>
  </si>
  <si>
    <t xml:space="preserve"> Критерий качества"сохранность контингента воспитанников от первоначального комплектования</t>
  </si>
  <si>
    <t>Плановое значение показателя, характеризующего качество К3.2</t>
  </si>
  <si>
    <t>Фактическое значение показателя, характеризующего качество К3.2 факт</t>
  </si>
  <si>
    <t xml:space="preserve"> </t>
  </si>
  <si>
    <t>Оценка выполнения муниципального задания по критерию" качество оказания муниципальных услуг)</t>
  </si>
  <si>
    <t>Итоговая оценка выполнения муниципального задания</t>
  </si>
  <si>
    <t>Критерии качества муниципальных услуг</t>
  </si>
  <si>
    <t>Фактическое количество потребителей муниципальных услуг (фактическое количество муниципальных услуг)                  К2ф</t>
  </si>
  <si>
    <t>Оценка выполнения муниципального задания по критерию "количество потребителей муниципальных услуг"                        К2</t>
  </si>
  <si>
    <t>Плановое количество потребителей муниципальных услуг (плановое количество муниципальных услуг)                     К2пл</t>
  </si>
  <si>
    <t>Плановое значение показателя, характеризующего качество           К3.1</t>
  </si>
  <si>
    <t>Оценка выполнения муниципального задания по критерию качества"доля детей, прошедших обучение по коррекц.развив. программам"</t>
  </si>
  <si>
    <t xml:space="preserve"> Критерий качества"доля детей, прошедших обучение по коррекционно-развивающим программам"</t>
  </si>
  <si>
    <t xml:space="preserve"> Критерий качества"комплексное диагностич. обследование детей с целью определения образовательного маршрута"</t>
  </si>
  <si>
    <t>Оценка выполнения муниципального задания по критерию качества"компл. обследование детей"</t>
  </si>
  <si>
    <t>Оказание социально-психологической помощи детям с проблемами в развитии, обучении и социальной адаптации</t>
  </si>
  <si>
    <t>Предоставление дополнительного образования детям, за исключением предоставления дополнительного образования детям в учреждениях регионального значения</t>
  </si>
  <si>
    <t>Муниципальное бюджетное образовательное учреждение дополнительного образования детей "Центр детского творчества"</t>
  </si>
  <si>
    <t>Муниципальное бюджетное образовательное учреждение дополнительного образования детей Центр детского творчества № 1 г. Ульяновска</t>
  </si>
  <si>
    <t>Муниципальное бюджетное обарзовательное учреждение дополнительного образования детей Центр детского творчества № 2</t>
  </si>
  <si>
    <t>муниципальное бюджетное образовательное учреждение доаполниетльного образования детей "Детско-юношеский центр № 3"</t>
  </si>
  <si>
    <t>Муниципальное бюджетное образовательное учрежденеи дополнительного образования детей "Центр детского творчества № 4"</t>
  </si>
  <si>
    <t>муниципальное автономное образовательное учрежденеи дополнительного образования детей "Центр детского творчества № 5" г.Ульяновска</t>
  </si>
  <si>
    <t>муниципальное бюджетное образовательное учреждение дополнительного образования детей Центр детского творчества № 6</t>
  </si>
  <si>
    <t>Муниципальное бюджетное образовательное учреждение дополнительного образования детей Центр развития творчества детей и юношества им. А.Матросова</t>
  </si>
  <si>
    <t>Муниципальное бюджетное образовательное учреждение дополнительного образования детей Центр детского технического творчества № 1</t>
  </si>
  <si>
    <t>Муниципальное бюджетное образовательное учреждение дополнительного образования детей "Центр детского технического творчества № 2"</t>
  </si>
  <si>
    <t>Муниципальное бюджетное образовательное учреждение дополнительного образования детей "Детский эколого-биологический центр"</t>
  </si>
  <si>
    <t>Муниципальное бюджетное образовательное учреждение дополнительного образования детей "Станция юных туристов"</t>
  </si>
  <si>
    <t>Муниципальное бюджетное образовательное учреждение дополнительного образования детей "Детско-юношеский аэрокосмический центр "Буран"</t>
  </si>
  <si>
    <t>Муниципальное автономное образовательное учреждение дополнительного образования детей "Детский оздоровительно-образовательный центр им.Деева"</t>
  </si>
  <si>
    <t>Муниципальное бюджетное образовательное учреждение дополнительного образования детей "Детский оздоровительно-образовательный центр  "Огонек"</t>
  </si>
  <si>
    <t>Муниципальное бюджетное образовательное учреждение дополнительного образования детей "Центр дополнительного образования для детей № 7"</t>
  </si>
  <si>
    <t>Муниципальное бюджетное образовательное учреждение дополнительного образования детей "Центр дополнительного образования для детей № 8"</t>
  </si>
  <si>
    <t>Муниципальное бюджетное образовательное учреждение дополнительного образования детей "Центр дополнительного образования для детей № 9"</t>
  </si>
  <si>
    <t>Муниципальное бюджетное образовательное учреждение дополнительного образования детей "Центр дополнительного образования для детей "Смена" г.Ульяновска</t>
  </si>
  <si>
    <t>Интерпретация итоговой оценки выполнения муниципального задания</t>
  </si>
  <si>
    <t>Муниципальное задание перевыполнено</t>
  </si>
  <si>
    <t>Муниципальное задание выполнено в полном объеме</t>
  </si>
  <si>
    <t>Муниципальное задание не выполнено</t>
  </si>
  <si>
    <t>Интерпретация  итоговой оценки выполнения муниципального задания</t>
  </si>
  <si>
    <t>Муниципальное бюджетное  образовательное учреждение длчя детей, нуждающихся в психолого-педагогической и медико-социальной помощи Центр психолого-медико-социального сопровождения "Росток"</t>
  </si>
  <si>
    <t>Наименование учреждения, муниципальной услуги</t>
  </si>
  <si>
    <t>Итого по муниципальной услуге</t>
  </si>
  <si>
    <t>Отчет о выполнении муниципального задания  за  1-полугодие 2013 года. Прочие учреждения</t>
  </si>
  <si>
    <t>Отчет о выполнении муниципального  задания за 1 полугодие 2013 года.  Учреждения дополнительного образования детей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</si>
</sst>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3" fillId="0" borderId="10" xfId="0" applyFont="1" applyFill="1" applyBorder="1" applyAlignment="1">
      <alignment/>
    </xf>
    <xf numFmtId="0" fontId="39" fillId="0" borderId="0" xfId="0" applyFont="1" applyFill="1" applyAlignment="1">
      <alignment/>
    </xf>
    <xf numFmtId="0" fontId="44" fillId="0" borderId="11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2" fillId="0" borderId="12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32" fillId="0" borderId="12" xfId="0" applyFont="1" applyFill="1" applyBorder="1" applyAlignment="1">
      <alignment/>
    </xf>
    <xf numFmtId="0" fontId="32" fillId="0" borderId="12" xfId="0" applyFont="1" applyFill="1" applyBorder="1" applyAlignment="1">
      <alignment horizontal="center"/>
    </xf>
    <xf numFmtId="0" fontId="42" fillId="0" borderId="10" xfId="0" applyFont="1" applyFill="1" applyBorder="1" applyAlignment="1">
      <alignment vertical="center"/>
    </xf>
    <xf numFmtId="0" fontId="32" fillId="0" borderId="11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3" fontId="41" fillId="0" borderId="1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41" fillId="0" borderId="10" xfId="0" applyFont="1" applyFill="1" applyBorder="1" applyAlignment="1">
      <alignment horizontal="left" wrapText="1"/>
    </xf>
    <xf numFmtId="0" fontId="42" fillId="0" borderId="13" xfId="0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41" fillId="0" borderId="0" xfId="0" applyFont="1" applyAlignment="1">
      <alignment horizontal="right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wrapText="1"/>
    </xf>
    <xf numFmtId="0" fontId="43" fillId="0" borderId="14" xfId="0" applyFont="1" applyFill="1" applyBorder="1" applyAlignment="1">
      <alignment horizontal="center" wrapText="1"/>
    </xf>
    <xf numFmtId="0" fontId="43" fillId="0" borderId="15" xfId="0" applyFont="1" applyFill="1" applyBorder="1" applyAlignment="1">
      <alignment horizont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 wrapText="1"/>
    </xf>
    <xf numFmtId="0" fontId="43" fillId="0" borderId="1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4" fillId="0" borderId="18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left" vertical="center"/>
    </xf>
    <xf numFmtId="0" fontId="42" fillId="0" borderId="25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="60" zoomScalePageLayoutView="0" workbookViewId="0" topLeftCell="A1">
      <selection activeCell="C9" sqref="C9"/>
    </sheetView>
  </sheetViews>
  <sheetFormatPr defaultColWidth="9.140625" defaultRowHeight="15"/>
  <cols>
    <col min="1" max="1" width="31.8515625" style="0" customWidth="1"/>
    <col min="2" max="3" width="10.421875" style="0" customWidth="1"/>
    <col min="4" max="4" width="13.57421875" style="0" customWidth="1"/>
    <col min="5" max="5" width="10.28125" style="0" customWidth="1"/>
    <col min="6" max="6" width="10.00390625" style="0" customWidth="1"/>
    <col min="7" max="7" width="10.57421875" style="0" customWidth="1"/>
    <col min="8" max="8" width="10.140625" style="0" customWidth="1"/>
    <col min="9" max="9" width="9.140625" style="0" customWidth="1"/>
    <col min="10" max="10" width="11.57421875" style="0" customWidth="1"/>
    <col min="11" max="13" width="9.28125" style="0" customWidth="1"/>
    <col min="14" max="14" width="9.421875" style="0" customWidth="1"/>
    <col min="15" max="15" width="10.57421875" style="0" customWidth="1"/>
    <col min="16" max="16" width="13.57421875" style="0" customWidth="1"/>
  </cols>
  <sheetData>
    <row r="1" spans="14:16" ht="21.75" customHeight="1">
      <c r="N1" s="44"/>
      <c r="O1" s="44"/>
      <c r="P1" s="33"/>
    </row>
    <row r="2" spans="1:16" ht="30.75" customHeight="1">
      <c r="A2" s="45" t="s">
        <v>49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2:15" ht="1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8</v>
      </c>
      <c r="O3" s="6"/>
    </row>
    <row r="4" spans="1:16" ht="15" customHeight="1">
      <c r="A4" s="46" t="s">
        <v>1</v>
      </c>
      <c r="B4" s="49" t="s">
        <v>2</v>
      </c>
      <c r="C4" s="50"/>
      <c r="D4" s="51"/>
      <c r="E4" s="55" t="s">
        <v>11</v>
      </c>
      <c r="F4" s="56"/>
      <c r="G4" s="56"/>
      <c r="H4" s="56"/>
      <c r="I4" s="56"/>
      <c r="J4" s="56"/>
      <c r="K4" s="56"/>
      <c r="L4" s="56"/>
      <c r="M4" s="56"/>
      <c r="N4" s="57"/>
      <c r="O4" s="58" t="s">
        <v>10</v>
      </c>
      <c r="P4" s="61" t="s">
        <v>45</v>
      </c>
    </row>
    <row r="5" spans="1:16" ht="58.5" customHeight="1">
      <c r="A5" s="47"/>
      <c r="B5" s="52"/>
      <c r="C5" s="53"/>
      <c r="D5" s="54"/>
      <c r="E5" s="38" t="s">
        <v>5</v>
      </c>
      <c r="F5" s="39"/>
      <c r="G5" s="40"/>
      <c r="H5" s="38" t="s">
        <v>17</v>
      </c>
      <c r="I5" s="39"/>
      <c r="J5" s="40"/>
      <c r="K5" s="38" t="s">
        <v>18</v>
      </c>
      <c r="L5" s="39"/>
      <c r="M5" s="40"/>
      <c r="N5" s="41" t="s">
        <v>9</v>
      </c>
      <c r="O5" s="59"/>
      <c r="P5" s="61"/>
    </row>
    <row r="6" spans="1:16" ht="169.5" customHeight="1">
      <c r="A6" s="48"/>
      <c r="B6" s="34" t="s">
        <v>14</v>
      </c>
      <c r="C6" s="34" t="s">
        <v>12</v>
      </c>
      <c r="D6" s="34" t="s">
        <v>13</v>
      </c>
      <c r="E6" s="34" t="s">
        <v>15</v>
      </c>
      <c r="F6" s="34" t="s">
        <v>3</v>
      </c>
      <c r="G6" s="34" t="s">
        <v>4</v>
      </c>
      <c r="H6" s="34" t="s">
        <v>6</v>
      </c>
      <c r="I6" s="34" t="s">
        <v>7</v>
      </c>
      <c r="J6" s="34" t="s">
        <v>16</v>
      </c>
      <c r="K6" s="34" t="s">
        <v>6</v>
      </c>
      <c r="L6" s="34" t="s">
        <v>7</v>
      </c>
      <c r="M6" s="34" t="s">
        <v>19</v>
      </c>
      <c r="N6" s="42"/>
      <c r="O6" s="60"/>
      <c r="P6" s="61"/>
    </row>
    <row r="7" spans="1:16" ht="18" customHeight="1">
      <c r="A7" s="43" t="s">
        <v>20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ht="120">
      <c r="A8" s="29" t="s">
        <v>46</v>
      </c>
      <c r="B8" s="27">
        <v>2100</v>
      </c>
      <c r="C8" s="27">
        <v>2285</v>
      </c>
      <c r="D8" s="19">
        <f>ROUND((C8/B8)*100,1)</f>
        <v>108.8</v>
      </c>
      <c r="E8" s="21">
        <v>100</v>
      </c>
      <c r="F8" s="21">
        <v>100</v>
      </c>
      <c r="G8" s="19">
        <f>ROUND((F8/E8)*100,1)</f>
        <v>100</v>
      </c>
      <c r="H8" s="21">
        <v>10</v>
      </c>
      <c r="I8" s="21">
        <v>17.6</v>
      </c>
      <c r="J8" s="19">
        <f>ROUND((I8/(H8*1))*100,1)</f>
        <v>176</v>
      </c>
      <c r="K8" s="21">
        <v>56</v>
      </c>
      <c r="L8" s="21">
        <v>46.1</v>
      </c>
      <c r="M8" s="19">
        <f>ROUND((L8/(K8*1))*100,1)</f>
        <v>82.3</v>
      </c>
      <c r="N8" s="19">
        <f>ROUND((J8+M8)/2,1)</f>
        <v>129.2</v>
      </c>
      <c r="O8" s="30">
        <f>ROUND((D8+N8)/2,1)</f>
        <v>119</v>
      </c>
      <c r="P8" s="37" t="s">
        <v>42</v>
      </c>
    </row>
    <row r="9" spans="1:16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ht="15">
      <c r="A11" s="1"/>
    </row>
    <row r="12" ht="15">
      <c r="A12" s="1"/>
    </row>
    <row r="13" ht="15">
      <c r="A13" s="28"/>
    </row>
    <row r="14" ht="15">
      <c r="A14" s="28"/>
    </row>
    <row r="15" ht="15">
      <c r="A15" s="3"/>
    </row>
    <row r="16" ht="15">
      <c r="A16" s="15"/>
    </row>
    <row r="17" ht="15">
      <c r="A17" s="15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3"/>
    </row>
    <row r="27" ht="15">
      <c r="A27" s="4"/>
    </row>
  </sheetData>
  <sheetProtection/>
  <mergeCells count="12">
    <mergeCell ref="P4:P6"/>
    <mergeCell ref="E5:G5"/>
    <mergeCell ref="H5:J5"/>
    <mergeCell ref="K5:M5"/>
    <mergeCell ref="N5:N6"/>
    <mergeCell ref="A7:P7"/>
    <mergeCell ref="N1:O1"/>
    <mergeCell ref="A2:P2"/>
    <mergeCell ref="A4:A6"/>
    <mergeCell ref="B4:D5"/>
    <mergeCell ref="E4:N4"/>
    <mergeCell ref="O4:O6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tabSelected="1" view="pageBreakPreview" zoomScale="60" zoomScalePageLayoutView="0" workbookViewId="0" topLeftCell="A22">
      <selection activeCell="K48" sqref="K48"/>
    </sheetView>
  </sheetViews>
  <sheetFormatPr defaultColWidth="9.140625" defaultRowHeight="15"/>
  <cols>
    <col min="1" max="1" width="47.421875" style="0" customWidth="1"/>
    <col min="2" max="2" width="12.140625" style="0" customWidth="1"/>
    <col min="3" max="3" width="12.57421875" style="0" customWidth="1"/>
    <col min="4" max="4" width="13.00390625" style="0" customWidth="1"/>
    <col min="5" max="5" width="10.421875" style="0" customWidth="1"/>
    <col min="6" max="6" width="11.7109375" style="0" customWidth="1"/>
    <col min="7" max="7" width="12.57421875" style="0" customWidth="1"/>
    <col min="8" max="8" width="9.8515625" style="0" customWidth="1"/>
    <col min="9" max="9" width="18.57421875" style="0" customWidth="1"/>
  </cols>
  <sheetData>
    <row r="1" spans="1:9" ht="30.75" customHeight="1">
      <c r="A1" s="45" t="s">
        <v>50</v>
      </c>
      <c r="B1" s="45"/>
      <c r="C1" s="45"/>
      <c r="D1" s="45"/>
      <c r="E1" s="45"/>
      <c r="F1" s="45"/>
      <c r="G1" s="45"/>
      <c r="H1" s="45"/>
      <c r="I1" s="45"/>
    </row>
    <row r="2" spans="2:8" ht="15">
      <c r="B2" s="6"/>
      <c r="C2" s="6"/>
      <c r="D2" s="6"/>
      <c r="E2" s="6"/>
      <c r="F2" s="6"/>
      <c r="G2" s="6"/>
      <c r="H2" s="6"/>
    </row>
    <row r="3" spans="1:9" ht="15" customHeight="1">
      <c r="A3" s="67" t="s">
        <v>47</v>
      </c>
      <c r="B3" s="68" t="s">
        <v>2</v>
      </c>
      <c r="C3" s="68"/>
      <c r="D3" s="68"/>
      <c r="E3" s="69" t="s">
        <v>11</v>
      </c>
      <c r="F3" s="69"/>
      <c r="G3" s="69"/>
      <c r="H3" s="68" t="s">
        <v>10</v>
      </c>
      <c r="I3" s="68" t="s">
        <v>41</v>
      </c>
    </row>
    <row r="4" spans="1:9" ht="44.25" customHeight="1">
      <c r="A4" s="67"/>
      <c r="B4" s="68"/>
      <c r="C4" s="68"/>
      <c r="D4" s="68"/>
      <c r="E4" s="70" t="s">
        <v>5</v>
      </c>
      <c r="F4" s="70"/>
      <c r="G4" s="70"/>
      <c r="H4" s="68"/>
      <c r="I4" s="68"/>
    </row>
    <row r="5" spans="1:9" ht="169.5" customHeight="1">
      <c r="A5" s="67"/>
      <c r="B5" s="34" t="s">
        <v>14</v>
      </c>
      <c r="C5" s="34" t="s">
        <v>12</v>
      </c>
      <c r="D5" s="34" t="s">
        <v>13</v>
      </c>
      <c r="E5" s="34" t="s">
        <v>15</v>
      </c>
      <c r="F5" s="34" t="s">
        <v>3</v>
      </c>
      <c r="G5" s="34" t="s">
        <v>4</v>
      </c>
      <c r="H5" s="68"/>
      <c r="I5" s="68"/>
    </row>
    <row r="6" spans="1:10" ht="36.75" customHeight="1">
      <c r="A6" s="62" t="s">
        <v>21</v>
      </c>
      <c r="B6" s="63"/>
      <c r="C6" s="63"/>
      <c r="D6" s="63"/>
      <c r="E6" s="63"/>
      <c r="F6" s="63"/>
      <c r="G6" s="63"/>
      <c r="H6" s="63"/>
      <c r="I6" s="64"/>
      <c r="J6" s="2"/>
    </row>
    <row r="7" spans="1:8" ht="15" hidden="1">
      <c r="A7" s="18"/>
      <c r="B7" s="32"/>
      <c r="C7" s="32"/>
      <c r="D7" s="5"/>
      <c r="E7" s="10">
        <v>1451</v>
      </c>
      <c r="F7" s="36">
        <f>C8</f>
        <v>1415</v>
      </c>
      <c r="G7" s="17">
        <f aca="true" t="shared" si="0" ref="G7:G49">ROUND((F7/E7)*100,1)</f>
        <v>97.5</v>
      </c>
      <c r="H7" s="34"/>
    </row>
    <row r="8" spans="1:9" ht="57" customHeight="1">
      <c r="A8" s="20" t="s">
        <v>22</v>
      </c>
      <c r="B8" s="21">
        <v>1420</v>
      </c>
      <c r="C8" s="21">
        <v>1415</v>
      </c>
      <c r="D8" s="19">
        <f>ROUND((C8/B8)*100,1)</f>
        <v>99.6</v>
      </c>
      <c r="E8" s="21">
        <v>100</v>
      </c>
      <c r="F8" s="21">
        <v>96.3</v>
      </c>
      <c r="G8" s="19">
        <f t="shared" si="0"/>
        <v>96.3</v>
      </c>
      <c r="H8" s="16">
        <f>ROUND((D8+G8)/2,1)</f>
        <v>98</v>
      </c>
      <c r="I8" s="16" t="s">
        <v>43</v>
      </c>
    </row>
    <row r="9" spans="1:9" ht="15" hidden="1">
      <c r="A9" s="18"/>
      <c r="B9" s="21">
        <v>4000</v>
      </c>
      <c r="C9" s="21"/>
      <c r="D9" s="22"/>
      <c r="E9" s="23">
        <v>3788</v>
      </c>
      <c r="F9" s="35">
        <f>C10</f>
        <v>3650</v>
      </c>
      <c r="G9" s="24">
        <f t="shared" si="0"/>
        <v>96.4</v>
      </c>
      <c r="H9" s="16">
        <f aca="true" t="shared" si="1" ref="H9:H50">ROUND((D9+G9)/2,1)</f>
        <v>48.2</v>
      </c>
      <c r="I9" s="21"/>
    </row>
    <row r="10" spans="1:9" ht="64.5" customHeight="1">
      <c r="A10" s="20" t="s">
        <v>23</v>
      </c>
      <c r="B10" s="21">
        <v>3900</v>
      </c>
      <c r="C10" s="21">
        <v>3650</v>
      </c>
      <c r="D10" s="19">
        <f>ROUND((C10/B10)*100,1)</f>
        <v>93.6</v>
      </c>
      <c r="E10" s="21">
        <v>100</v>
      </c>
      <c r="F10" s="21">
        <v>95.2</v>
      </c>
      <c r="G10" s="19">
        <f t="shared" si="0"/>
        <v>95.2</v>
      </c>
      <c r="H10" s="16">
        <f t="shared" si="1"/>
        <v>94.4</v>
      </c>
      <c r="I10" s="16" t="s">
        <v>44</v>
      </c>
    </row>
    <row r="11" spans="1:9" ht="15" hidden="1">
      <c r="A11" s="18"/>
      <c r="B11" s="21">
        <v>1750</v>
      </c>
      <c r="C11" s="18"/>
      <c r="D11" s="22"/>
      <c r="E11" s="21">
        <v>100</v>
      </c>
      <c r="F11" s="35">
        <f>C12</f>
        <v>4293</v>
      </c>
      <c r="G11" s="24">
        <f t="shared" si="0"/>
        <v>4293</v>
      </c>
      <c r="H11" s="16">
        <f t="shared" si="1"/>
        <v>2146.5</v>
      </c>
      <c r="I11" s="21"/>
    </row>
    <row r="12" spans="1:9" ht="60" customHeight="1">
      <c r="A12" s="20" t="s">
        <v>24</v>
      </c>
      <c r="B12" s="21">
        <v>4280</v>
      </c>
      <c r="C12" s="21">
        <v>4293</v>
      </c>
      <c r="D12" s="19">
        <f>ROUND((C12/B12)*100,1)</f>
        <v>100.3</v>
      </c>
      <c r="E12" s="21">
        <v>100</v>
      </c>
      <c r="F12" s="21">
        <v>100</v>
      </c>
      <c r="G12" s="19">
        <f t="shared" si="0"/>
        <v>100</v>
      </c>
      <c r="H12" s="16">
        <f t="shared" si="1"/>
        <v>100.2</v>
      </c>
      <c r="I12" s="16" t="s">
        <v>42</v>
      </c>
    </row>
    <row r="13" spans="1:9" ht="15" hidden="1">
      <c r="A13" s="18"/>
      <c r="B13" s="21">
        <v>3800</v>
      </c>
      <c r="C13" s="21"/>
      <c r="D13" s="22"/>
      <c r="E13" s="21">
        <v>100</v>
      </c>
      <c r="F13" s="35">
        <f>C14</f>
        <v>1681</v>
      </c>
      <c r="G13" s="24">
        <f t="shared" si="0"/>
        <v>1681</v>
      </c>
      <c r="H13" s="16">
        <f t="shared" si="1"/>
        <v>840.5</v>
      </c>
      <c r="I13" s="21"/>
    </row>
    <row r="14" spans="1:9" ht="57.75" customHeight="1">
      <c r="A14" s="20" t="s">
        <v>25</v>
      </c>
      <c r="B14" s="21">
        <v>1700</v>
      </c>
      <c r="C14" s="21">
        <v>1681</v>
      </c>
      <c r="D14" s="19">
        <f>ROUND((C14/B14)*100,1)</f>
        <v>98.9</v>
      </c>
      <c r="E14" s="21">
        <v>100</v>
      </c>
      <c r="F14" s="21">
        <v>100</v>
      </c>
      <c r="G14" s="19">
        <f t="shared" si="0"/>
        <v>100</v>
      </c>
      <c r="H14" s="16">
        <f t="shared" si="1"/>
        <v>99.5</v>
      </c>
      <c r="I14" s="16" t="s">
        <v>43</v>
      </c>
    </row>
    <row r="15" spans="1:9" ht="15" hidden="1">
      <c r="A15" s="18"/>
      <c r="B15" s="21">
        <v>1240</v>
      </c>
      <c r="C15" s="21"/>
      <c r="D15" s="22"/>
      <c r="E15" s="21">
        <v>100</v>
      </c>
      <c r="F15" s="35">
        <f>C16</f>
        <v>570</v>
      </c>
      <c r="G15" s="24">
        <f t="shared" si="0"/>
        <v>570</v>
      </c>
      <c r="H15" s="16">
        <f t="shared" si="1"/>
        <v>285</v>
      </c>
      <c r="I15" s="21"/>
    </row>
    <row r="16" spans="1:9" ht="45">
      <c r="A16" s="20" t="s">
        <v>26</v>
      </c>
      <c r="B16" s="21">
        <v>600</v>
      </c>
      <c r="C16" s="21">
        <v>570</v>
      </c>
      <c r="D16" s="19">
        <f>ROUND((C16/B16)*100,1)</f>
        <v>95</v>
      </c>
      <c r="E16" s="21">
        <v>100</v>
      </c>
      <c r="F16" s="21">
        <v>91.2</v>
      </c>
      <c r="G16" s="19">
        <f t="shared" si="0"/>
        <v>91.2</v>
      </c>
      <c r="H16" s="16">
        <f t="shared" si="1"/>
        <v>93.1</v>
      </c>
      <c r="I16" s="16" t="s">
        <v>44</v>
      </c>
    </row>
    <row r="17" spans="1:9" ht="15" hidden="1">
      <c r="A17" s="18"/>
      <c r="B17" s="21">
        <v>800</v>
      </c>
      <c r="C17" s="21"/>
      <c r="D17" s="22"/>
      <c r="E17" s="21">
        <v>100</v>
      </c>
      <c r="F17" s="35">
        <f>C18</f>
        <v>3741</v>
      </c>
      <c r="G17" s="24">
        <f t="shared" si="0"/>
        <v>3741</v>
      </c>
      <c r="H17" s="16">
        <f t="shared" si="1"/>
        <v>1870.5</v>
      </c>
      <c r="I17" s="21"/>
    </row>
    <row r="18" spans="1:9" ht="47.25" customHeight="1">
      <c r="A18" s="20" t="s">
        <v>27</v>
      </c>
      <c r="B18" s="21">
        <v>3680</v>
      </c>
      <c r="C18" s="21">
        <v>3741</v>
      </c>
      <c r="D18" s="19">
        <f>ROUND((C18/B18)*100,1)</f>
        <v>101.7</v>
      </c>
      <c r="E18" s="21">
        <v>100</v>
      </c>
      <c r="F18" s="21">
        <v>99.4</v>
      </c>
      <c r="G18" s="19">
        <f t="shared" si="0"/>
        <v>99.4</v>
      </c>
      <c r="H18" s="16">
        <f t="shared" si="1"/>
        <v>100.6</v>
      </c>
      <c r="I18" s="16" t="s">
        <v>42</v>
      </c>
    </row>
    <row r="19" spans="1:9" ht="15" hidden="1">
      <c r="A19" s="18"/>
      <c r="B19" s="21">
        <v>830</v>
      </c>
      <c r="C19" s="21"/>
      <c r="D19" s="22"/>
      <c r="E19" s="21">
        <v>100</v>
      </c>
      <c r="F19" s="35">
        <f>C20</f>
        <v>2819</v>
      </c>
      <c r="G19" s="24">
        <f t="shared" si="0"/>
        <v>2819</v>
      </c>
      <c r="H19" s="16">
        <f t="shared" si="1"/>
        <v>1409.5</v>
      </c>
      <c r="I19" s="21"/>
    </row>
    <row r="20" spans="1:9" ht="57">
      <c r="A20" s="20" t="s">
        <v>28</v>
      </c>
      <c r="B20" s="21">
        <v>2900</v>
      </c>
      <c r="C20" s="21">
        <v>2819</v>
      </c>
      <c r="D20" s="19">
        <f>ROUND((C20/B20)*100,1)</f>
        <v>97.2</v>
      </c>
      <c r="E20" s="21">
        <v>100</v>
      </c>
      <c r="F20" s="21">
        <v>99.8</v>
      </c>
      <c r="G20" s="19">
        <f t="shared" si="0"/>
        <v>99.8</v>
      </c>
      <c r="H20" s="16">
        <f t="shared" si="1"/>
        <v>98.5</v>
      </c>
      <c r="I20" s="16" t="s">
        <v>43</v>
      </c>
    </row>
    <row r="21" spans="1:9" ht="57" hidden="1">
      <c r="A21" s="18"/>
      <c r="B21" s="21">
        <v>760</v>
      </c>
      <c r="C21" s="21"/>
      <c r="D21" s="22"/>
      <c r="E21" s="21">
        <v>100</v>
      </c>
      <c r="F21" s="35">
        <f>C22</f>
        <v>1390</v>
      </c>
      <c r="G21" s="24">
        <f t="shared" si="0"/>
        <v>1390</v>
      </c>
      <c r="H21" s="16">
        <f t="shared" si="1"/>
        <v>695</v>
      </c>
      <c r="I21" s="16" t="s">
        <v>43</v>
      </c>
    </row>
    <row r="22" spans="1:9" ht="60">
      <c r="A22" s="20" t="s">
        <v>29</v>
      </c>
      <c r="B22" s="21">
        <v>1390</v>
      </c>
      <c r="C22" s="21">
        <v>1390</v>
      </c>
      <c r="D22" s="19">
        <f>ROUND((C22/B22)*100,1)</f>
        <v>100</v>
      </c>
      <c r="E22" s="21">
        <v>100</v>
      </c>
      <c r="F22" s="21">
        <v>96.8</v>
      </c>
      <c r="G22" s="19">
        <f t="shared" si="0"/>
        <v>96.8</v>
      </c>
      <c r="H22" s="16">
        <f t="shared" si="1"/>
        <v>98.4</v>
      </c>
      <c r="I22" s="16" t="s">
        <v>43</v>
      </c>
    </row>
    <row r="23" spans="1:9" ht="15" hidden="1">
      <c r="A23" s="18"/>
      <c r="B23" s="21">
        <v>140</v>
      </c>
      <c r="C23" s="21"/>
      <c r="D23" s="22"/>
      <c r="E23" s="21">
        <v>100</v>
      </c>
      <c r="F23" s="35">
        <f>C24</f>
        <v>1600</v>
      </c>
      <c r="G23" s="24">
        <f t="shared" si="0"/>
        <v>1600</v>
      </c>
      <c r="H23" s="16">
        <f t="shared" si="1"/>
        <v>800</v>
      </c>
      <c r="I23" s="21"/>
    </row>
    <row r="24" spans="1:9" ht="45">
      <c r="A24" s="20" t="s">
        <v>30</v>
      </c>
      <c r="B24" s="21">
        <v>1750</v>
      </c>
      <c r="C24" s="21">
        <v>1600</v>
      </c>
      <c r="D24" s="19">
        <f>ROUND((C24/B24)*100,1)</f>
        <v>91.4</v>
      </c>
      <c r="E24" s="21">
        <v>100</v>
      </c>
      <c r="F24" s="21">
        <v>92.7</v>
      </c>
      <c r="G24" s="19">
        <f t="shared" si="0"/>
        <v>92.7</v>
      </c>
      <c r="H24" s="16">
        <f t="shared" si="1"/>
        <v>92.1</v>
      </c>
      <c r="I24" s="16" t="s">
        <v>44</v>
      </c>
    </row>
    <row r="25" spans="1:9" ht="15" hidden="1">
      <c r="A25" s="18"/>
      <c r="B25" s="21">
        <v>650</v>
      </c>
      <c r="C25" s="21"/>
      <c r="D25" s="22"/>
      <c r="E25" s="21">
        <v>100</v>
      </c>
      <c r="F25" s="35">
        <f>C26</f>
        <v>756</v>
      </c>
      <c r="G25" s="24">
        <f t="shared" si="0"/>
        <v>756</v>
      </c>
      <c r="H25" s="16">
        <f t="shared" si="1"/>
        <v>378</v>
      </c>
      <c r="I25" s="21"/>
    </row>
    <row r="26" spans="1:9" ht="57">
      <c r="A26" s="20" t="s">
        <v>31</v>
      </c>
      <c r="B26" s="21">
        <v>770</v>
      </c>
      <c r="C26" s="21">
        <v>756</v>
      </c>
      <c r="D26" s="19">
        <f>ROUND((C26/B26)*100,1)</f>
        <v>98.2</v>
      </c>
      <c r="E26" s="21">
        <v>100</v>
      </c>
      <c r="F26" s="21">
        <v>99.9</v>
      </c>
      <c r="G26" s="19">
        <f t="shared" si="0"/>
        <v>99.9</v>
      </c>
      <c r="H26" s="16">
        <f t="shared" si="1"/>
        <v>99.1</v>
      </c>
      <c r="I26" s="16" t="s">
        <v>43</v>
      </c>
    </row>
    <row r="27" spans="1:9" ht="15" hidden="1">
      <c r="A27" s="18"/>
      <c r="B27" s="21">
        <v>1600</v>
      </c>
      <c r="C27" s="21"/>
      <c r="D27" s="22"/>
      <c r="E27" s="21">
        <v>100</v>
      </c>
      <c r="F27" s="35">
        <f>C28</f>
        <v>1363</v>
      </c>
      <c r="G27" s="24">
        <f t="shared" si="0"/>
        <v>1363</v>
      </c>
      <c r="H27" s="16">
        <f t="shared" si="1"/>
        <v>681.5</v>
      </c>
      <c r="I27" s="21"/>
    </row>
    <row r="28" spans="1:9" ht="45">
      <c r="A28" s="20" t="s">
        <v>32</v>
      </c>
      <c r="B28" s="21">
        <v>1500</v>
      </c>
      <c r="C28" s="21">
        <v>1363</v>
      </c>
      <c r="D28" s="19">
        <f>ROUND((C28/B28)*100,1)</f>
        <v>90.9</v>
      </c>
      <c r="E28" s="21">
        <v>100</v>
      </c>
      <c r="F28" s="21">
        <v>96.5</v>
      </c>
      <c r="G28" s="19">
        <f t="shared" si="0"/>
        <v>96.5</v>
      </c>
      <c r="H28" s="16">
        <f t="shared" si="1"/>
        <v>93.7</v>
      </c>
      <c r="I28" s="16" t="s">
        <v>44</v>
      </c>
    </row>
    <row r="29" spans="1:9" ht="42.75" hidden="1">
      <c r="A29" s="18"/>
      <c r="B29" s="25">
        <f>SUM(B8:B28)</f>
        <v>39460</v>
      </c>
      <c r="C29" s="21"/>
      <c r="D29" s="22"/>
      <c r="E29" s="21">
        <v>100</v>
      </c>
      <c r="F29" s="35" t="e">
        <f>#REF!</f>
        <v>#REF!</v>
      </c>
      <c r="G29" s="24" t="e">
        <f t="shared" si="0"/>
        <v>#REF!</v>
      </c>
      <c r="H29" s="16" t="e">
        <f t="shared" si="1"/>
        <v>#REF!</v>
      </c>
      <c r="I29" s="16" t="s">
        <v>44</v>
      </c>
    </row>
    <row r="30" spans="1:9" ht="42.75" hidden="1">
      <c r="A30" s="18"/>
      <c r="B30" s="21"/>
      <c r="C30" s="21"/>
      <c r="D30" s="22"/>
      <c r="E30" s="21">
        <v>100</v>
      </c>
      <c r="F30" s="35">
        <f>C31</f>
        <v>651</v>
      </c>
      <c r="G30" s="24">
        <f t="shared" si="0"/>
        <v>651</v>
      </c>
      <c r="H30" s="16">
        <f t="shared" si="1"/>
        <v>325.5</v>
      </c>
      <c r="I30" s="16" t="s">
        <v>44</v>
      </c>
    </row>
    <row r="31" spans="1:9" ht="45">
      <c r="A31" s="20" t="s">
        <v>33</v>
      </c>
      <c r="B31" s="21">
        <v>750</v>
      </c>
      <c r="C31" s="21">
        <v>651</v>
      </c>
      <c r="D31" s="19">
        <f>ROUND((C31/B31)*100,1)</f>
        <v>86.8</v>
      </c>
      <c r="E31" s="21">
        <v>100</v>
      </c>
      <c r="F31" s="21">
        <v>82.8</v>
      </c>
      <c r="G31" s="19">
        <f t="shared" si="0"/>
        <v>82.8</v>
      </c>
      <c r="H31" s="16">
        <f t="shared" si="1"/>
        <v>84.8</v>
      </c>
      <c r="I31" s="16" t="s">
        <v>44</v>
      </c>
    </row>
    <row r="32" spans="1:9" ht="15" hidden="1">
      <c r="A32" s="18"/>
      <c r="B32" s="21"/>
      <c r="C32" s="21"/>
      <c r="D32" s="22"/>
      <c r="E32" s="21">
        <v>100</v>
      </c>
      <c r="F32" s="35">
        <f>C33</f>
        <v>770</v>
      </c>
      <c r="G32" s="24">
        <f t="shared" si="0"/>
        <v>770</v>
      </c>
      <c r="H32" s="16">
        <f t="shared" si="1"/>
        <v>385</v>
      </c>
      <c r="I32" s="21"/>
    </row>
    <row r="33" spans="1:9" ht="60">
      <c r="A33" s="20" t="s">
        <v>34</v>
      </c>
      <c r="B33" s="21">
        <v>770</v>
      </c>
      <c r="C33" s="21">
        <v>770</v>
      </c>
      <c r="D33" s="19">
        <f>ROUND((C33/B33)*100,1)</f>
        <v>100</v>
      </c>
      <c r="E33" s="21">
        <v>100</v>
      </c>
      <c r="F33" s="21">
        <v>100</v>
      </c>
      <c r="G33" s="19">
        <f t="shared" si="0"/>
        <v>100</v>
      </c>
      <c r="H33" s="16">
        <f t="shared" si="1"/>
        <v>100</v>
      </c>
      <c r="I33" s="16" t="s">
        <v>43</v>
      </c>
    </row>
    <row r="34" spans="1:9" ht="15" hidden="1">
      <c r="A34" s="18"/>
      <c r="B34" s="21"/>
      <c r="C34" s="21"/>
      <c r="D34" s="22"/>
      <c r="E34" s="21">
        <v>100</v>
      </c>
      <c r="F34" s="35" t="e">
        <f>#REF!</f>
        <v>#REF!</v>
      </c>
      <c r="G34" s="24" t="e">
        <f t="shared" si="0"/>
        <v>#REF!</v>
      </c>
      <c r="H34" s="16" t="e">
        <f t="shared" si="1"/>
        <v>#REF!</v>
      </c>
      <c r="I34" s="21"/>
    </row>
    <row r="35" spans="1:9" ht="15" hidden="1">
      <c r="A35" s="18"/>
      <c r="B35" s="21"/>
      <c r="C35" s="21"/>
      <c r="D35" s="22"/>
      <c r="E35" s="21">
        <v>100</v>
      </c>
      <c r="F35" s="35">
        <v>995</v>
      </c>
      <c r="G35" s="24">
        <f t="shared" si="0"/>
        <v>995</v>
      </c>
      <c r="H35" s="16">
        <f t="shared" si="1"/>
        <v>497.5</v>
      </c>
      <c r="I35" s="21"/>
    </row>
    <row r="36" spans="1:9" ht="60">
      <c r="A36" s="20" t="s">
        <v>35</v>
      </c>
      <c r="B36" s="21">
        <v>380</v>
      </c>
      <c r="C36" s="21">
        <v>405</v>
      </c>
      <c r="D36" s="19">
        <f>ROUND((C36/B36)*100,1)</f>
        <v>106.6</v>
      </c>
      <c r="E36" s="21">
        <v>100</v>
      </c>
      <c r="F36" s="21">
        <v>95.3</v>
      </c>
      <c r="G36" s="19">
        <f t="shared" si="0"/>
        <v>95.3</v>
      </c>
      <c r="H36" s="16">
        <f t="shared" si="1"/>
        <v>101</v>
      </c>
      <c r="I36" s="16" t="s">
        <v>42</v>
      </c>
    </row>
    <row r="37" spans="1:9" ht="15" hidden="1">
      <c r="A37" s="18"/>
      <c r="B37" s="21"/>
      <c r="C37" s="21"/>
      <c r="D37" s="22"/>
      <c r="E37" s="21">
        <v>100</v>
      </c>
      <c r="F37" s="35">
        <v>4047</v>
      </c>
      <c r="G37" s="24">
        <f t="shared" si="0"/>
        <v>4047</v>
      </c>
      <c r="H37" s="16">
        <f t="shared" si="1"/>
        <v>2023.5</v>
      </c>
      <c r="I37" s="21"/>
    </row>
    <row r="38" spans="1:9" ht="60">
      <c r="A38" s="20" t="s">
        <v>36</v>
      </c>
      <c r="B38" s="21">
        <v>340</v>
      </c>
      <c r="C38" s="21">
        <v>284</v>
      </c>
      <c r="D38" s="19">
        <f>ROUND((C38/B38)*100,1)</f>
        <v>83.5</v>
      </c>
      <c r="E38" s="21">
        <v>100</v>
      </c>
      <c r="F38" s="21">
        <v>0</v>
      </c>
      <c r="G38" s="19">
        <v>74.4</v>
      </c>
      <c r="H38" s="16">
        <f t="shared" si="1"/>
        <v>79</v>
      </c>
      <c r="I38" s="16" t="s">
        <v>44</v>
      </c>
    </row>
    <row r="39" spans="1:9" ht="15" hidden="1">
      <c r="A39" s="18"/>
      <c r="B39" s="21"/>
      <c r="C39" s="21"/>
      <c r="D39" s="22"/>
      <c r="E39" s="21">
        <v>100</v>
      </c>
      <c r="F39" s="35">
        <f>C40</f>
        <v>739</v>
      </c>
      <c r="G39" s="24">
        <f t="shared" si="0"/>
        <v>739</v>
      </c>
      <c r="H39" s="16">
        <f t="shared" si="1"/>
        <v>369.5</v>
      </c>
      <c r="I39" s="21"/>
    </row>
    <row r="40" spans="1:9" ht="60">
      <c r="A40" s="20" t="s">
        <v>37</v>
      </c>
      <c r="B40" s="21">
        <v>710</v>
      </c>
      <c r="C40" s="21">
        <v>739</v>
      </c>
      <c r="D40" s="19">
        <f>ROUND((C40/B40)*100,1)</f>
        <v>104.1</v>
      </c>
      <c r="E40" s="21">
        <v>100</v>
      </c>
      <c r="F40" s="21">
        <v>100</v>
      </c>
      <c r="G40" s="19">
        <f t="shared" si="0"/>
        <v>100</v>
      </c>
      <c r="H40" s="16">
        <f t="shared" si="1"/>
        <v>102.1</v>
      </c>
      <c r="I40" s="16" t="s">
        <v>42</v>
      </c>
    </row>
    <row r="41" spans="1:9" ht="15" hidden="1">
      <c r="A41" s="18"/>
      <c r="B41" s="21"/>
      <c r="C41" s="21"/>
      <c r="D41" s="22"/>
      <c r="E41" s="21">
        <v>100</v>
      </c>
      <c r="F41" s="35">
        <f>C42</f>
        <v>1433</v>
      </c>
      <c r="G41" s="24">
        <f t="shared" si="0"/>
        <v>1433</v>
      </c>
      <c r="H41" s="16">
        <f t="shared" si="1"/>
        <v>716.5</v>
      </c>
      <c r="I41" s="21"/>
    </row>
    <row r="42" spans="1:9" ht="60">
      <c r="A42" s="20" t="s">
        <v>38</v>
      </c>
      <c r="B42" s="21">
        <v>1500</v>
      </c>
      <c r="C42" s="21">
        <v>1433</v>
      </c>
      <c r="D42" s="19">
        <f>ROUND((C42/B42)*100,1)</f>
        <v>95.5</v>
      </c>
      <c r="E42" s="21">
        <v>100</v>
      </c>
      <c r="F42" s="21">
        <v>94.3</v>
      </c>
      <c r="G42" s="19">
        <v>96.5</v>
      </c>
      <c r="H42" s="16">
        <f t="shared" si="1"/>
        <v>96</v>
      </c>
      <c r="I42" s="16" t="s">
        <v>43</v>
      </c>
    </row>
    <row r="43" spans="1:9" ht="42.75" hidden="1">
      <c r="A43" s="18"/>
      <c r="B43" s="21"/>
      <c r="C43" s="21"/>
      <c r="D43" s="22"/>
      <c r="E43" s="21">
        <v>100</v>
      </c>
      <c r="F43" s="35">
        <f>C44</f>
        <v>1351</v>
      </c>
      <c r="G43" s="24">
        <f t="shared" si="0"/>
        <v>1351</v>
      </c>
      <c r="H43" s="16">
        <f t="shared" si="1"/>
        <v>675.5</v>
      </c>
      <c r="I43" s="16" t="s">
        <v>44</v>
      </c>
    </row>
    <row r="44" spans="1:9" ht="60">
      <c r="A44" s="20" t="s">
        <v>39</v>
      </c>
      <c r="B44" s="21">
        <v>1570</v>
      </c>
      <c r="C44" s="21">
        <v>1351</v>
      </c>
      <c r="D44" s="19">
        <f>ROUND((C44/B44)*100,1)</f>
        <v>86.1</v>
      </c>
      <c r="E44" s="21">
        <v>100</v>
      </c>
      <c r="F44" s="21">
        <v>84.3</v>
      </c>
      <c r="G44" s="19">
        <v>86.8</v>
      </c>
      <c r="H44" s="16">
        <f t="shared" si="1"/>
        <v>86.5</v>
      </c>
      <c r="I44" s="16" t="s">
        <v>44</v>
      </c>
    </row>
    <row r="45" spans="1:9" ht="15" hidden="1">
      <c r="A45" s="18"/>
      <c r="B45" s="21"/>
      <c r="C45" s="21"/>
      <c r="D45" s="22"/>
      <c r="E45" s="21">
        <v>100</v>
      </c>
      <c r="F45" s="35">
        <f>C46</f>
        <v>1153</v>
      </c>
      <c r="G45" s="24">
        <f t="shared" si="0"/>
        <v>1153</v>
      </c>
      <c r="H45" s="16">
        <f t="shared" si="1"/>
        <v>576.5</v>
      </c>
      <c r="I45" s="21"/>
    </row>
    <row r="46" spans="1:9" ht="60">
      <c r="A46" s="20" t="s">
        <v>40</v>
      </c>
      <c r="B46" s="21">
        <v>1250</v>
      </c>
      <c r="C46" s="21">
        <v>1153</v>
      </c>
      <c r="D46" s="19">
        <f>ROUND((C46/B46)*100,1)</f>
        <v>92.2</v>
      </c>
      <c r="E46" s="21">
        <v>100</v>
      </c>
      <c r="F46" s="21">
        <v>100</v>
      </c>
      <c r="G46" s="19">
        <f t="shared" si="0"/>
        <v>100</v>
      </c>
      <c r="H46" s="16">
        <f t="shared" si="1"/>
        <v>96.1</v>
      </c>
      <c r="I46" s="16" t="s">
        <v>43</v>
      </c>
    </row>
    <row r="47" spans="1:9" ht="57" hidden="1">
      <c r="A47" s="13"/>
      <c r="B47" s="21"/>
      <c r="C47" s="13"/>
      <c r="D47" s="26"/>
      <c r="E47" s="24">
        <f>E7+E9+E11+E13+E15+E17+E19+E21+E23+E25+E27+E29+E30+E32+E34+E35+E37+E39+E41+E43+E45</f>
        <v>7139</v>
      </c>
      <c r="F47" s="24" t="e">
        <f>F7+F9+F11+F13+F15+F17+F19+F21+F23+F25+F27+F29+F30+F32+F34+F35+F37+F39+F41+F43+F45</f>
        <v>#REF!</v>
      </c>
      <c r="G47" s="24" t="e">
        <f t="shared" si="0"/>
        <v>#REF!</v>
      </c>
      <c r="H47" s="16" t="e">
        <f t="shared" si="1"/>
        <v>#REF!</v>
      </c>
      <c r="I47" s="16" t="s">
        <v>43</v>
      </c>
    </row>
    <row r="48" spans="1:9" ht="57">
      <c r="A48" s="13" t="s">
        <v>48</v>
      </c>
      <c r="B48" s="31">
        <f>B46+B44+B42+B40+B38+B36+B33+B31+B28+B26+B24+B22+B20+B18+B16+B14+B12++B10+B8</f>
        <v>31160</v>
      </c>
      <c r="C48" s="31">
        <f>SUM(C8:C46)</f>
        <v>30064</v>
      </c>
      <c r="D48" s="19">
        <f>ROUND((C48/B48)*100,1)</f>
        <v>96.5</v>
      </c>
      <c r="E48" s="19">
        <v>100</v>
      </c>
      <c r="F48" s="19">
        <v>96.9</v>
      </c>
      <c r="G48" s="19">
        <f t="shared" si="0"/>
        <v>96.9</v>
      </c>
      <c r="H48" s="16">
        <f t="shared" si="1"/>
        <v>96.7</v>
      </c>
      <c r="I48" s="16" t="s">
        <v>43</v>
      </c>
    </row>
    <row r="49" spans="1:8" ht="15" customHeight="1" hidden="1">
      <c r="A49" s="65" t="s">
        <v>0</v>
      </c>
      <c r="B49" s="14"/>
      <c r="C49" s="14"/>
      <c r="D49" s="14"/>
      <c r="E49" s="7" t="e">
        <f>#REF!+E47</f>
        <v>#REF!</v>
      </c>
      <c r="F49" s="7" t="e">
        <f>#REF!+F47</f>
        <v>#REF!</v>
      </c>
      <c r="G49" s="7" t="e">
        <f t="shared" si="0"/>
        <v>#REF!</v>
      </c>
      <c r="H49" s="16" t="e">
        <f t="shared" si="1"/>
        <v>#REF!</v>
      </c>
    </row>
    <row r="50" spans="1:8" ht="15.75" customHeight="1" hidden="1">
      <c r="A50" s="66"/>
      <c r="B50" s="9" t="e">
        <f>#REF!+B48</f>
        <v>#REF!</v>
      </c>
      <c r="C50" s="9" t="e">
        <f>#REF!+C48</f>
        <v>#REF!</v>
      </c>
      <c r="D50" s="8" t="e">
        <f>ROUND((C50/B50)*100,1)</f>
        <v>#REF!</v>
      </c>
      <c r="E50" s="12"/>
      <c r="F50" s="12"/>
      <c r="G50" s="11"/>
      <c r="H50" s="16" t="e">
        <f t="shared" si="1"/>
        <v>#REF!</v>
      </c>
    </row>
    <row r="51" spans="1:8" ht="15">
      <c r="A51" s="1"/>
      <c r="B51" s="2"/>
      <c r="C51" s="2"/>
      <c r="D51" s="2"/>
      <c r="E51" s="2"/>
      <c r="F51" s="2"/>
      <c r="G51" s="2"/>
      <c r="H51" s="2"/>
    </row>
    <row r="52" spans="1:8" ht="15">
      <c r="A52" s="1"/>
      <c r="B52" s="2"/>
      <c r="C52" s="2"/>
      <c r="D52" s="2"/>
      <c r="E52" s="2"/>
      <c r="F52" s="2"/>
      <c r="G52" s="2"/>
      <c r="H52" s="2"/>
    </row>
    <row r="53" spans="1:8" ht="15">
      <c r="A53" s="1"/>
      <c r="B53" s="2"/>
      <c r="C53" s="2"/>
      <c r="D53" s="2"/>
      <c r="E53" s="2"/>
      <c r="F53" s="2"/>
      <c r="G53" s="2"/>
      <c r="H53" s="2"/>
    </row>
    <row r="54" spans="1:8" ht="15">
      <c r="A54" s="15"/>
      <c r="B54" s="2"/>
      <c r="C54" s="2"/>
      <c r="D54" s="2"/>
      <c r="E54" s="2"/>
      <c r="F54" s="2"/>
      <c r="G54" s="2"/>
      <c r="H54" s="2"/>
    </row>
    <row r="55" spans="1:8" ht="15">
      <c r="A55" s="15"/>
      <c r="B55" s="2"/>
      <c r="C55" s="2"/>
      <c r="D55" s="2"/>
      <c r="E55" s="2"/>
      <c r="F55" s="2"/>
      <c r="G55" s="2"/>
      <c r="H55" s="2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3"/>
    </row>
    <row r="61" ht="15">
      <c r="A61" s="15"/>
    </row>
    <row r="62" ht="15">
      <c r="A62" s="15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3"/>
    </row>
    <row r="72" ht="15">
      <c r="A72" s="4"/>
    </row>
  </sheetData>
  <sheetProtection/>
  <mergeCells count="9">
    <mergeCell ref="A6:I6"/>
    <mergeCell ref="A49:A50"/>
    <mergeCell ref="A1:I1"/>
    <mergeCell ref="A3:A5"/>
    <mergeCell ref="B3:D4"/>
    <mergeCell ref="E3:G3"/>
    <mergeCell ref="H3:H5"/>
    <mergeCell ref="I3:I5"/>
    <mergeCell ref="E4:G4"/>
  </mergeCells>
  <printOptions/>
  <pageMargins left="0.7" right="0.7" top="0.75" bottom="0.75" header="0.3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2013-07-16T10:06:34Z</dcterms:modified>
  <cp:category/>
  <cp:version/>
  <cp:contentType/>
  <cp:contentStatus/>
</cp:coreProperties>
</file>