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по учреждениям" sheetId="1" r:id="rId1"/>
    <sheet name="итоги" sheetId="2" r:id="rId2"/>
  </sheets>
  <definedNames>
    <definedName name="_xlnm.Print_Titles" localSheetId="1">'итоги'!$4:$6</definedName>
    <definedName name="_xlnm.Print_Titles" localSheetId="0">'по учреждениям'!$2:$4</definedName>
    <definedName name="_xlnm.Print_Area" localSheetId="1">'итоги'!$A$1:$M$12</definedName>
  </definedNames>
  <calcPr fullCalcOnLoad="1"/>
</workbook>
</file>

<file path=xl/sharedStrings.xml><?xml version="1.0" encoding="utf-8"?>
<sst xmlns="http://schemas.openxmlformats.org/spreadsheetml/2006/main" count="346" uniqueCount="165">
  <si>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</si>
  <si>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</si>
  <si>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</si>
  <si>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</si>
  <si>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</si>
  <si>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</si>
  <si>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</si>
  <si>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</si>
  <si>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</si>
  <si>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</si>
  <si>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</si>
  <si>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</si>
  <si>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</si>
  <si>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</t>
  </si>
  <si>
    <t>Итого</t>
  </si>
  <si>
    <t xml:space="preserve"> Критерий качества"Заболеваемость" </t>
  </si>
  <si>
    <t>МДОУ компенсирующей направленности    для детей с  12-24 час. Пребыванием</t>
  </si>
  <si>
    <t>МДОУ общеразвивающей направленности   с 12 час. Пребыванием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</si>
  <si>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</si>
  <si>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</si>
  <si>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</si>
  <si>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</si>
  <si>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</si>
  <si>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</si>
  <si>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</si>
  <si>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№185</t>
  </si>
  <si>
    <t xml:space="preserve"> МБДОУ №83</t>
  </si>
  <si>
    <t xml:space="preserve"> МБДОУ №55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</si>
  <si>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</si>
  <si>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</si>
  <si>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</si>
  <si>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</si>
  <si>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</si>
  <si>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</si>
  <si>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</si>
  <si>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</si>
  <si>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</si>
  <si>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</si>
  <si>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</si>
  <si>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</si>
  <si>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</si>
  <si>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</si>
  <si>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</si>
  <si>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</si>
  <si>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</si>
  <si>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</si>
  <si>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</si>
  <si>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</si>
  <si>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</si>
  <si>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</si>
  <si>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</si>
  <si>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</si>
  <si>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</si>
  <si>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</si>
  <si>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</si>
  <si>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</si>
  <si>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</si>
  <si>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</si>
  <si>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</si>
  <si>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</si>
  <si>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</si>
  <si>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</si>
  <si>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</si>
  <si>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</si>
  <si>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</si>
  <si>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</si>
  <si>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</si>
  <si>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</si>
  <si>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</si>
  <si>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</si>
  <si>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</si>
  <si>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</si>
  <si>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</si>
  <si>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</si>
  <si>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</si>
  <si>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</si>
  <si>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</si>
  <si>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</si>
  <si>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</si>
  <si>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</si>
  <si>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</si>
  <si>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</si>
  <si>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</si>
  <si>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</si>
  <si>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 выполнено в полном объеме</t>
  </si>
  <si>
    <t>Муниципальное задание  перевыполнено</t>
  </si>
  <si>
    <t>Муниципальное задание перевыполнено</t>
  </si>
  <si>
    <t>МБДОУ №17</t>
  </si>
  <si>
    <t>МБДОУ №7</t>
  </si>
  <si>
    <t>МБДОУ №8</t>
  </si>
  <si>
    <t>МБДОУ №31</t>
  </si>
  <si>
    <t>МБДОУ №54</t>
  </si>
  <si>
    <t>МБДОУ №94</t>
  </si>
  <si>
    <t>МБДОУ № 169</t>
  </si>
  <si>
    <t>МБДОУ "Сказка"</t>
  </si>
  <si>
    <t>МАДОУ № 45</t>
  </si>
  <si>
    <t>МАДОУ № 223</t>
  </si>
  <si>
    <t>МАДОУ № 253</t>
  </si>
  <si>
    <t>МАДОУ № 257</t>
  </si>
  <si>
    <t>МАДОУ № 258</t>
  </si>
  <si>
    <t>МАДОУ № 186</t>
  </si>
  <si>
    <t>МБДОУ № 101</t>
  </si>
  <si>
    <t>МБДОУ № 84</t>
  </si>
  <si>
    <t>МБДОУ № 65</t>
  </si>
  <si>
    <t>МБДОУ № 170</t>
  </si>
  <si>
    <t>МБДОУ № 210</t>
  </si>
  <si>
    <t>МБДОУ № 209</t>
  </si>
  <si>
    <t>Всего</t>
  </si>
  <si>
    <t>Муниципальное задание  не  выполнено</t>
  </si>
  <si>
    <t xml:space="preserve">МБДОУ № 2 </t>
  </si>
  <si>
    <t>МБДОУ № 6</t>
  </si>
  <si>
    <t>МБДОУ  № 13</t>
  </si>
  <si>
    <t>МБДОУ № 15</t>
  </si>
  <si>
    <t xml:space="preserve">МБДОУ № 20 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</si>
  <si>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</si>
  <si>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</si>
  <si>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</si>
  <si>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</si>
  <si>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</si>
  <si>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</si>
  <si>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</si>
  <si>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</si>
  <si>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</si>
  <si>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</si>
  <si>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</si>
  <si>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</si>
  <si>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</si>
  <si>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</si>
  <si>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</si>
  <si>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</si>
  <si>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</si>
  <si>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</si>
  <si>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</si>
  <si>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</si>
  <si>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</si>
  <si>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</si>
  <si>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</si>
  <si>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№104</t>
  </si>
  <si>
    <t>МБДОУ №201</t>
  </si>
  <si>
    <t>Муниципальное задание  выполнено в полном объеме</t>
  </si>
  <si>
    <t>МАДОУ № 254</t>
  </si>
  <si>
    <t>МБДОУ №14</t>
  </si>
  <si>
    <t>МБДОУ №103</t>
  </si>
  <si>
    <t>МБДОУ №110</t>
  </si>
  <si>
    <t>МБДОУ № 174</t>
  </si>
  <si>
    <t>МБДОУ № 175</t>
  </si>
  <si>
    <t>МБДОУ № 176</t>
  </si>
  <si>
    <t>МБДОУ  №188</t>
  </si>
  <si>
    <t>МБДОУ  №190</t>
  </si>
  <si>
    <t>МБДОУ № 221</t>
  </si>
  <si>
    <t>МБДОУ  №132</t>
  </si>
  <si>
    <t>Кристаллик</t>
  </si>
  <si>
    <t>Ивушка</t>
  </si>
  <si>
    <t>МБДОУ №194</t>
  </si>
  <si>
    <t xml:space="preserve">МБДОУ № 50 </t>
  </si>
  <si>
    <t xml:space="preserve">МБДОУ № 91 </t>
  </si>
  <si>
    <t>МБДОУ № 16зав</t>
  </si>
  <si>
    <t>МБДОУ № 148</t>
  </si>
  <si>
    <t>МБДОУ № 94</t>
  </si>
  <si>
    <t>МБДОУ    №1</t>
  </si>
  <si>
    <t>ВСЕГО</t>
  </si>
  <si>
    <t>Отчет о выполнении  муниципального задания за   9 месяцев 2014 год по  МДОУ</t>
  </si>
  <si>
    <t>МДОУ компенсирующей направленности для детей с 12-24 час. пребыванием</t>
  </si>
  <si>
    <t>МДОУ общеразвивающей направленности с 12 час. пребыванием</t>
  </si>
  <si>
    <t>Отчет о выполнении  муниципального задания за   9 квартал 2014 года по  МДОУ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</si>
</sst>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64" fontId="48" fillId="0" borderId="10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164" fontId="50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164" fontId="50" fillId="7" borderId="1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46" fillId="0" borderId="10" xfId="0" applyFont="1" applyBorder="1" applyAlignment="1">
      <alignment vertical="center" wrapText="1"/>
    </xf>
    <xf numFmtId="0" fontId="46" fillId="0" borderId="13" xfId="0" applyFont="1" applyFill="1" applyBorder="1" applyAlignment="1">
      <alignment/>
    </xf>
    <xf numFmtId="1" fontId="46" fillId="0" borderId="10" xfId="0" applyNumberFormat="1" applyFont="1" applyBorder="1" applyAlignment="1">
      <alignment horizontal="right"/>
    </xf>
    <xf numFmtId="1" fontId="50" fillId="7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1" fontId="46" fillId="0" borderId="10" xfId="0" applyNumberFormat="1" applyFont="1" applyFill="1" applyBorder="1" applyAlignment="1">
      <alignment horizontal="right"/>
    </xf>
    <xf numFmtId="1" fontId="46" fillId="0" borderId="10" xfId="0" applyNumberFormat="1" applyFont="1" applyBorder="1" applyAlignment="1">
      <alignment horizontal="right" vertical="center" wrapText="1"/>
    </xf>
    <xf numFmtId="1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1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/>
    </xf>
    <xf numFmtId="1" fontId="50" fillId="0" borderId="10" xfId="0" applyNumberFormat="1" applyFont="1" applyBorder="1" applyAlignment="1">
      <alignment/>
    </xf>
    <xf numFmtId="0" fontId="46" fillId="0" borderId="12" xfId="0" applyFont="1" applyFill="1" applyBorder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64" fontId="50" fillId="7" borderId="10" xfId="0" applyNumberFormat="1" applyFont="1" applyFill="1" applyBorder="1" applyAlignment="1">
      <alignment horizontal="right"/>
    </xf>
    <xf numFmtId="0" fontId="44" fillId="7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164" fontId="48" fillId="7" borderId="10" xfId="0" applyNumberFormat="1" applyFont="1" applyFill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" fontId="47" fillId="0" borderId="10" xfId="0" applyNumberFormat="1" applyFont="1" applyBorder="1" applyAlignment="1">
      <alignment vertical="center"/>
    </xf>
    <xf numFmtId="164" fontId="48" fillId="7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7" fillId="0" borderId="10" xfId="0" applyFont="1" applyFill="1" applyBorder="1" applyAlignment="1">
      <alignment horizontal="right" vertical="center"/>
    </xf>
    <xf numFmtId="164" fontId="48" fillId="0" borderId="10" xfId="0" applyNumberFormat="1" applyFont="1" applyBorder="1" applyAlignment="1">
      <alignment horizontal="right" vertical="center"/>
    </xf>
    <xf numFmtId="0" fontId="48" fillId="0" borderId="10" xfId="0" applyFont="1" applyFill="1" applyBorder="1" applyAlignment="1">
      <alignment horizontal="right" vertical="center"/>
    </xf>
    <xf numFmtId="164" fontId="47" fillId="0" borderId="1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164" fontId="50" fillId="0" borderId="10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164" fontId="50" fillId="7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164" fontId="46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center" vertical="center"/>
    </xf>
    <xf numFmtId="164" fontId="50" fillId="7" borderId="10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1" sqref="H161"/>
    </sheetView>
  </sheetViews>
  <sheetFormatPr defaultColWidth="9.140625" defaultRowHeight="15"/>
  <cols>
    <col min="1" max="1" width="21.8515625" style="27" customWidth="1"/>
    <col min="2" max="2" width="12.00390625" style="28" customWidth="1"/>
    <col min="3" max="3" width="12.140625" style="28" customWidth="1"/>
    <col min="4" max="4" width="11.8515625" style="28" customWidth="1"/>
    <col min="5" max="6" width="11.7109375" style="28" customWidth="1"/>
    <col min="7" max="7" width="12.421875" style="28" customWidth="1"/>
    <col min="8" max="12" width="11.7109375" style="28" customWidth="1"/>
    <col min="13" max="13" width="45.57421875" style="28" customWidth="1"/>
  </cols>
  <sheetData>
    <row r="1" spans="1:14" ht="26.25" customHeight="1">
      <c r="A1" s="87" t="s">
        <v>161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2"/>
    </row>
    <row r="2" spans="1:13" ht="15" customHeight="1">
      <c r="A2" s="96" t="s">
        <v>11</v>
      </c>
      <c r="B2" s="90" t="s">
        <v>0</v>
      </c>
      <c r="C2" s="91"/>
      <c r="D2" s="92"/>
      <c r="E2" s="99" t="s">
        <v>6</v>
      </c>
      <c r="F2" s="100"/>
      <c r="G2" s="100"/>
      <c r="H2" s="100"/>
      <c r="I2" s="100"/>
      <c r="J2" s="100"/>
      <c r="K2" s="101"/>
      <c r="L2" s="78" t="s">
        <v>5</v>
      </c>
      <c r="M2" s="81" t="s">
        <v>82</v>
      </c>
    </row>
    <row r="3" spans="1:13" ht="51.75" customHeight="1">
      <c r="A3" s="97"/>
      <c r="B3" s="93"/>
      <c r="C3" s="94"/>
      <c r="D3" s="95"/>
      <c r="E3" s="75" t="s">
        <v>12</v>
      </c>
      <c r="F3" s="76"/>
      <c r="G3" s="77"/>
      <c r="H3" s="75" t="s">
        <v>15</v>
      </c>
      <c r="I3" s="76"/>
      <c r="J3" s="77"/>
      <c r="K3" s="88" t="s">
        <v>4</v>
      </c>
      <c r="L3" s="79"/>
      <c r="M3" s="82"/>
    </row>
    <row r="4" spans="1:13" ht="144" customHeight="1">
      <c r="A4" s="98"/>
      <c r="B4" s="1" t="s">
        <v>9</v>
      </c>
      <c r="C4" s="1" t="s">
        <v>7</v>
      </c>
      <c r="D4" s="55" t="s">
        <v>8</v>
      </c>
      <c r="E4" s="1" t="s">
        <v>10</v>
      </c>
      <c r="F4" s="1" t="s">
        <v>1</v>
      </c>
      <c r="G4" s="1" t="s">
        <v>13</v>
      </c>
      <c r="H4" s="1" t="s">
        <v>2</v>
      </c>
      <c r="I4" s="1" t="s">
        <v>3</v>
      </c>
      <c r="J4" s="1" t="s">
        <v>83</v>
      </c>
      <c r="K4" s="89"/>
      <c r="L4" s="80"/>
      <c r="M4" s="83"/>
    </row>
    <row r="5" spans="2:13" ht="15">
      <c r="B5" s="84" t="s">
        <v>16</v>
      </c>
      <c r="C5" s="85"/>
      <c r="D5" s="85"/>
      <c r="E5" s="85"/>
      <c r="F5" s="85"/>
      <c r="G5" s="85"/>
      <c r="H5" s="85"/>
      <c r="I5" s="85"/>
      <c r="J5" s="85"/>
      <c r="K5" s="85"/>
      <c r="L5" s="86"/>
      <c r="M5" s="7"/>
    </row>
    <row r="6" spans="1:14" ht="15.75" customHeight="1">
      <c r="A6" s="4" t="s">
        <v>18</v>
      </c>
      <c r="B6" s="7">
        <v>77</v>
      </c>
      <c r="C6" s="7">
        <v>73</v>
      </c>
      <c r="D6" s="26">
        <f>(C6/B6)*100</f>
        <v>94.8051948051948</v>
      </c>
      <c r="E6" s="7">
        <v>75</v>
      </c>
      <c r="F6" s="7">
        <v>65</v>
      </c>
      <c r="G6" s="33">
        <f aca="true" t="shared" si="0" ref="G6:G18">ROUND((F6/E6)*100,1)</f>
        <v>86.7</v>
      </c>
      <c r="H6" s="32">
        <v>170</v>
      </c>
      <c r="I6" s="19"/>
      <c r="J6" s="20"/>
      <c r="K6" s="26">
        <f>G6</f>
        <v>86.7</v>
      </c>
      <c r="L6" s="21">
        <f aca="true" t="shared" si="1" ref="L6:L11">(D6+K6)/2</f>
        <v>90.7525974025974</v>
      </c>
      <c r="M6" s="51" t="s">
        <v>108</v>
      </c>
      <c r="N6">
        <v>1</v>
      </c>
    </row>
    <row r="7" spans="1:14" ht="15.75" customHeight="1">
      <c r="A7" s="5" t="s">
        <v>19</v>
      </c>
      <c r="B7" s="7">
        <v>87</v>
      </c>
      <c r="C7" s="7">
        <v>80</v>
      </c>
      <c r="D7" s="26">
        <f>(C7/B7)*100</f>
        <v>91.95402298850574</v>
      </c>
      <c r="E7" s="7">
        <v>75</v>
      </c>
      <c r="F7" s="7">
        <v>73</v>
      </c>
      <c r="G7" s="33">
        <f t="shared" si="0"/>
        <v>97.3</v>
      </c>
      <c r="H7" s="32">
        <v>170</v>
      </c>
      <c r="I7" s="19"/>
      <c r="J7" s="20"/>
      <c r="K7" s="26">
        <f aca="true" t="shared" si="2" ref="K7:K25">G7</f>
        <v>97.3</v>
      </c>
      <c r="L7" s="21">
        <f t="shared" si="1"/>
        <v>94.62701149425287</v>
      </c>
      <c r="M7" s="51" t="s">
        <v>108</v>
      </c>
      <c r="N7">
        <v>2</v>
      </c>
    </row>
    <row r="8" spans="1:14" ht="15.75" customHeight="1">
      <c r="A8" s="5" t="s">
        <v>20</v>
      </c>
      <c r="B8" s="7">
        <v>70</v>
      </c>
      <c r="C8" s="7">
        <v>72</v>
      </c>
      <c r="D8" s="26">
        <f>(C8/B8)*100</f>
        <v>102.85714285714285</v>
      </c>
      <c r="E8" s="7">
        <v>75</v>
      </c>
      <c r="F8" s="7">
        <v>64</v>
      </c>
      <c r="G8" s="33">
        <f t="shared" si="0"/>
        <v>85.3</v>
      </c>
      <c r="H8" s="32">
        <v>170</v>
      </c>
      <c r="I8" s="19"/>
      <c r="J8" s="20"/>
      <c r="K8" s="26">
        <f t="shared" si="2"/>
        <v>85.3</v>
      </c>
      <c r="L8" s="21">
        <f t="shared" si="1"/>
        <v>94.07857142857142</v>
      </c>
      <c r="M8" s="51" t="s">
        <v>108</v>
      </c>
      <c r="N8">
        <v>3</v>
      </c>
    </row>
    <row r="9" spans="1:14" ht="15.75" customHeight="1">
      <c r="A9" s="5" t="s">
        <v>21</v>
      </c>
      <c r="B9" s="7">
        <v>86</v>
      </c>
      <c r="C9" s="7">
        <v>83</v>
      </c>
      <c r="D9" s="26">
        <f aca="true" t="shared" si="3" ref="D9:D39">(C9/B9)*100</f>
        <v>96.51162790697676</v>
      </c>
      <c r="E9" s="7">
        <v>75</v>
      </c>
      <c r="F9" s="7">
        <v>71</v>
      </c>
      <c r="G9" s="33">
        <f t="shared" si="0"/>
        <v>94.7</v>
      </c>
      <c r="H9" s="32">
        <v>170</v>
      </c>
      <c r="I9" s="19"/>
      <c r="J9" s="20"/>
      <c r="K9" s="26">
        <f t="shared" si="2"/>
        <v>94.7</v>
      </c>
      <c r="L9" s="21">
        <f t="shared" si="1"/>
        <v>95.60581395348838</v>
      </c>
      <c r="M9" s="51" t="s">
        <v>84</v>
      </c>
      <c r="N9">
        <v>4</v>
      </c>
    </row>
    <row r="10" spans="1:14" ht="15.75" customHeight="1">
      <c r="A10" s="5" t="s">
        <v>22</v>
      </c>
      <c r="B10" s="7">
        <v>59</v>
      </c>
      <c r="C10" s="7">
        <v>60</v>
      </c>
      <c r="D10" s="26">
        <f t="shared" si="3"/>
        <v>101.69491525423729</v>
      </c>
      <c r="E10" s="7">
        <v>75</v>
      </c>
      <c r="F10" s="7">
        <v>60</v>
      </c>
      <c r="G10" s="33">
        <f t="shared" si="0"/>
        <v>80</v>
      </c>
      <c r="H10" s="32">
        <v>170</v>
      </c>
      <c r="I10" s="19"/>
      <c r="J10" s="20"/>
      <c r="K10" s="26">
        <f t="shared" si="2"/>
        <v>80</v>
      </c>
      <c r="L10" s="21">
        <f t="shared" si="1"/>
        <v>90.84745762711864</v>
      </c>
      <c r="M10" s="51" t="s">
        <v>108</v>
      </c>
      <c r="N10">
        <v>5</v>
      </c>
    </row>
    <row r="11" spans="1:14" ht="15.75" customHeight="1">
      <c r="A11" s="5" t="s">
        <v>23</v>
      </c>
      <c r="B11" s="7">
        <v>56</v>
      </c>
      <c r="C11" s="7">
        <v>54</v>
      </c>
      <c r="D11" s="26">
        <f t="shared" si="3"/>
        <v>96.42857142857143</v>
      </c>
      <c r="E11" s="7">
        <v>75</v>
      </c>
      <c r="F11" s="7">
        <v>64</v>
      </c>
      <c r="G11" s="33">
        <f t="shared" si="0"/>
        <v>85.3</v>
      </c>
      <c r="H11" s="32">
        <v>170</v>
      </c>
      <c r="I11" s="19"/>
      <c r="J11" s="20"/>
      <c r="K11" s="26">
        <f t="shared" si="2"/>
        <v>85.3</v>
      </c>
      <c r="L11" s="21">
        <f t="shared" si="1"/>
        <v>90.86428571428571</v>
      </c>
      <c r="M11" s="51" t="s">
        <v>108</v>
      </c>
      <c r="N11">
        <v>6</v>
      </c>
    </row>
    <row r="12" spans="1:14" ht="15.75" customHeight="1">
      <c r="A12" s="12" t="s">
        <v>24</v>
      </c>
      <c r="B12" s="7">
        <v>80</v>
      </c>
      <c r="C12" s="7">
        <v>87</v>
      </c>
      <c r="D12" s="26">
        <f t="shared" si="3"/>
        <v>108.74999999999999</v>
      </c>
      <c r="E12" s="7">
        <v>75</v>
      </c>
      <c r="F12" s="7">
        <v>69</v>
      </c>
      <c r="G12" s="33">
        <f t="shared" si="0"/>
        <v>92</v>
      </c>
      <c r="H12" s="32">
        <v>170</v>
      </c>
      <c r="I12" s="19"/>
      <c r="J12" s="20"/>
      <c r="K12" s="26">
        <f t="shared" si="2"/>
        <v>92</v>
      </c>
      <c r="L12" s="21">
        <f aca="true" t="shared" si="4" ref="L12:L20">(D12+K12)/2</f>
        <v>100.375</v>
      </c>
      <c r="M12" s="51" t="s">
        <v>85</v>
      </c>
      <c r="N12">
        <v>7</v>
      </c>
    </row>
    <row r="13" spans="1:14" ht="15.75" customHeight="1">
      <c r="A13" s="12" t="s">
        <v>25</v>
      </c>
      <c r="B13" s="7">
        <v>95</v>
      </c>
      <c r="C13" s="7">
        <v>134</v>
      </c>
      <c r="D13" s="26">
        <f t="shared" si="3"/>
        <v>141.05263157894737</v>
      </c>
      <c r="E13" s="7">
        <v>75</v>
      </c>
      <c r="F13" s="7">
        <v>64</v>
      </c>
      <c r="G13" s="33">
        <f t="shared" si="0"/>
        <v>85.3</v>
      </c>
      <c r="H13" s="32">
        <v>170</v>
      </c>
      <c r="I13" s="19"/>
      <c r="J13" s="20"/>
      <c r="K13" s="26">
        <f t="shared" si="2"/>
        <v>85.3</v>
      </c>
      <c r="L13" s="21">
        <f t="shared" si="4"/>
        <v>113.17631578947368</v>
      </c>
      <c r="M13" s="51" t="s">
        <v>85</v>
      </c>
      <c r="N13">
        <v>8</v>
      </c>
    </row>
    <row r="14" spans="1:14" ht="15.75" customHeight="1">
      <c r="A14" s="12" t="s">
        <v>26</v>
      </c>
      <c r="B14" s="7">
        <v>87</v>
      </c>
      <c r="C14" s="7">
        <v>17</v>
      </c>
      <c r="D14" s="26">
        <f t="shared" si="3"/>
        <v>19.54022988505747</v>
      </c>
      <c r="E14" s="7">
        <v>75</v>
      </c>
      <c r="F14" s="7">
        <v>57</v>
      </c>
      <c r="G14" s="33">
        <f t="shared" si="0"/>
        <v>76</v>
      </c>
      <c r="H14" s="32">
        <v>170</v>
      </c>
      <c r="I14" s="19"/>
      <c r="J14" s="20"/>
      <c r="K14" s="26">
        <f t="shared" si="2"/>
        <v>76</v>
      </c>
      <c r="L14" s="21">
        <f t="shared" si="4"/>
        <v>47.770114942528735</v>
      </c>
      <c r="M14" s="51" t="s">
        <v>108</v>
      </c>
      <c r="N14">
        <v>9</v>
      </c>
    </row>
    <row r="15" spans="1:14" ht="15.75" customHeight="1">
      <c r="A15" s="12" t="s">
        <v>27</v>
      </c>
      <c r="B15" s="7">
        <v>92</v>
      </c>
      <c r="C15" s="7">
        <v>100</v>
      </c>
      <c r="D15" s="26">
        <f t="shared" si="3"/>
        <v>108.69565217391303</v>
      </c>
      <c r="E15" s="7">
        <v>75</v>
      </c>
      <c r="F15" s="7">
        <v>61</v>
      </c>
      <c r="G15" s="33">
        <f t="shared" si="0"/>
        <v>81.3</v>
      </c>
      <c r="H15" s="32">
        <v>170</v>
      </c>
      <c r="I15" s="19"/>
      <c r="J15" s="20"/>
      <c r="K15" s="26">
        <f t="shared" si="2"/>
        <v>81.3</v>
      </c>
      <c r="L15" s="21">
        <f t="shared" si="4"/>
        <v>94.99782608695651</v>
      </c>
      <c r="M15" s="51" t="s">
        <v>84</v>
      </c>
      <c r="N15">
        <v>10</v>
      </c>
    </row>
    <row r="16" spans="1:14" ht="15.75" customHeight="1">
      <c r="A16" s="12" t="s">
        <v>28</v>
      </c>
      <c r="B16" s="7">
        <v>14</v>
      </c>
      <c r="C16" s="7">
        <v>9</v>
      </c>
      <c r="D16" s="26">
        <f t="shared" si="3"/>
        <v>64.28571428571429</v>
      </c>
      <c r="E16" s="7">
        <v>75</v>
      </c>
      <c r="F16" s="7">
        <v>73</v>
      </c>
      <c r="G16" s="33">
        <f t="shared" si="0"/>
        <v>97.3</v>
      </c>
      <c r="H16" s="32">
        <v>170</v>
      </c>
      <c r="I16" s="19"/>
      <c r="J16" s="20"/>
      <c r="K16" s="26">
        <f t="shared" si="2"/>
        <v>97.3</v>
      </c>
      <c r="L16" s="21">
        <f t="shared" si="4"/>
        <v>80.79285714285714</v>
      </c>
      <c r="M16" s="51" t="s">
        <v>108</v>
      </c>
      <c r="N16">
        <v>11</v>
      </c>
    </row>
    <row r="17" spans="1:14" ht="15.75" customHeight="1">
      <c r="A17" s="12" t="s">
        <v>29</v>
      </c>
      <c r="B17" s="7">
        <v>33</v>
      </c>
      <c r="C17" s="7">
        <v>38</v>
      </c>
      <c r="D17" s="26">
        <f t="shared" si="3"/>
        <v>115.15151515151516</v>
      </c>
      <c r="E17" s="7">
        <v>75</v>
      </c>
      <c r="F17" s="7">
        <v>66</v>
      </c>
      <c r="G17" s="33">
        <f t="shared" si="0"/>
        <v>88</v>
      </c>
      <c r="H17" s="32">
        <v>170</v>
      </c>
      <c r="I17" s="19"/>
      <c r="J17" s="20"/>
      <c r="K17" s="26">
        <f t="shared" si="2"/>
        <v>88</v>
      </c>
      <c r="L17" s="21">
        <f t="shared" si="4"/>
        <v>101.57575757575758</v>
      </c>
      <c r="M17" s="51" t="s">
        <v>85</v>
      </c>
      <c r="N17">
        <v>12</v>
      </c>
    </row>
    <row r="18" spans="1:14" ht="15.75" customHeight="1">
      <c r="A18" s="12" t="s">
        <v>30</v>
      </c>
      <c r="B18" s="7">
        <v>31</v>
      </c>
      <c r="C18" s="7">
        <v>27</v>
      </c>
      <c r="D18" s="26">
        <f t="shared" si="3"/>
        <v>87.09677419354838</v>
      </c>
      <c r="E18" s="7">
        <v>75</v>
      </c>
      <c r="F18" s="7">
        <v>68</v>
      </c>
      <c r="G18" s="33">
        <f t="shared" si="0"/>
        <v>90.7</v>
      </c>
      <c r="H18" s="32">
        <v>170</v>
      </c>
      <c r="I18" s="19"/>
      <c r="J18" s="20"/>
      <c r="K18" s="26">
        <f t="shared" si="2"/>
        <v>90.7</v>
      </c>
      <c r="L18" s="21">
        <f t="shared" si="4"/>
        <v>88.8983870967742</v>
      </c>
      <c r="M18" s="51" t="s">
        <v>108</v>
      </c>
      <c r="N18">
        <v>13</v>
      </c>
    </row>
    <row r="19" spans="1:14" ht="15.75" customHeight="1">
      <c r="A19" s="12" t="s">
        <v>31</v>
      </c>
      <c r="B19" s="7">
        <v>50</v>
      </c>
      <c r="C19" s="7">
        <v>51</v>
      </c>
      <c r="D19" s="26">
        <f t="shared" si="3"/>
        <v>102</v>
      </c>
      <c r="E19" s="7">
        <v>75</v>
      </c>
      <c r="F19" s="7">
        <v>61</v>
      </c>
      <c r="G19" s="33">
        <f aca="true" t="shared" si="5" ref="G19:G24">ROUND((F19/E19)*100,1)</f>
        <v>81.3</v>
      </c>
      <c r="H19" s="32">
        <v>170</v>
      </c>
      <c r="I19" s="19"/>
      <c r="J19" s="20"/>
      <c r="K19" s="26">
        <f t="shared" si="2"/>
        <v>81.3</v>
      </c>
      <c r="L19" s="21">
        <f t="shared" si="4"/>
        <v>91.65</v>
      </c>
      <c r="M19" s="51" t="s">
        <v>108</v>
      </c>
      <c r="N19">
        <v>14</v>
      </c>
    </row>
    <row r="20" spans="1:14" ht="15.75" customHeight="1">
      <c r="A20" s="5" t="s">
        <v>32</v>
      </c>
      <c r="B20" s="7">
        <v>19</v>
      </c>
      <c r="C20" s="7">
        <v>14</v>
      </c>
      <c r="D20" s="26">
        <f t="shared" si="3"/>
        <v>73.68421052631578</v>
      </c>
      <c r="E20" s="7">
        <v>75</v>
      </c>
      <c r="F20" s="7">
        <v>62</v>
      </c>
      <c r="G20" s="33">
        <f t="shared" si="5"/>
        <v>82.7</v>
      </c>
      <c r="H20" s="33">
        <v>170</v>
      </c>
      <c r="I20" s="7"/>
      <c r="J20" s="20"/>
      <c r="K20" s="26">
        <f t="shared" si="2"/>
        <v>82.7</v>
      </c>
      <c r="L20" s="21">
        <f t="shared" si="4"/>
        <v>78.19210526315788</v>
      </c>
      <c r="M20" s="51" t="s">
        <v>108</v>
      </c>
      <c r="N20">
        <v>15</v>
      </c>
    </row>
    <row r="21" spans="1:14" ht="15.75" customHeight="1">
      <c r="A21" s="5" t="s">
        <v>33</v>
      </c>
      <c r="B21" s="7">
        <v>33</v>
      </c>
      <c r="C21" s="7">
        <v>33</v>
      </c>
      <c r="D21" s="26">
        <f t="shared" si="3"/>
        <v>100</v>
      </c>
      <c r="E21" s="7">
        <v>75</v>
      </c>
      <c r="F21" s="7">
        <v>69</v>
      </c>
      <c r="G21" s="33">
        <f t="shared" si="5"/>
        <v>92</v>
      </c>
      <c r="H21" s="32">
        <v>170</v>
      </c>
      <c r="I21" s="7"/>
      <c r="J21" s="20"/>
      <c r="K21" s="26">
        <f t="shared" si="2"/>
        <v>92</v>
      </c>
      <c r="L21" s="21">
        <f>(D21+K21)/2</f>
        <v>96</v>
      </c>
      <c r="M21" s="51" t="s">
        <v>84</v>
      </c>
      <c r="N21">
        <v>16</v>
      </c>
    </row>
    <row r="22" spans="1:14" ht="15.75" customHeight="1">
      <c r="A22" s="5" t="s">
        <v>34</v>
      </c>
      <c r="B22" s="7">
        <v>57</v>
      </c>
      <c r="C22" s="7">
        <v>57</v>
      </c>
      <c r="D22" s="26">
        <f t="shared" si="3"/>
        <v>100</v>
      </c>
      <c r="E22" s="7">
        <v>75</v>
      </c>
      <c r="F22" s="7">
        <v>69</v>
      </c>
      <c r="G22" s="33">
        <f t="shared" si="5"/>
        <v>92</v>
      </c>
      <c r="H22" s="32">
        <v>170</v>
      </c>
      <c r="I22" s="7"/>
      <c r="J22" s="20"/>
      <c r="K22" s="26">
        <f t="shared" si="2"/>
        <v>92</v>
      </c>
      <c r="L22" s="21">
        <f>(D22+K22)/2</f>
        <v>96</v>
      </c>
      <c r="M22" s="51" t="s">
        <v>84</v>
      </c>
      <c r="N22">
        <v>17</v>
      </c>
    </row>
    <row r="23" spans="1:14" ht="15.75" customHeight="1">
      <c r="A23" s="5" t="s">
        <v>35</v>
      </c>
      <c r="B23" s="7">
        <v>56</v>
      </c>
      <c r="C23" s="7">
        <v>54</v>
      </c>
      <c r="D23" s="26">
        <f t="shared" si="3"/>
        <v>96.42857142857143</v>
      </c>
      <c r="E23" s="7">
        <v>75</v>
      </c>
      <c r="F23" s="7">
        <v>68</v>
      </c>
      <c r="G23" s="33">
        <f t="shared" si="5"/>
        <v>90.7</v>
      </c>
      <c r="H23" s="32">
        <v>170</v>
      </c>
      <c r="I23" s="7"/>
      <c r="J23" s="20"/>
      <c r="K23" s="26">
        <f t="shared" si="2"/>
        <v>90.7</v>
      </c>
      <c r="L23" s="21">
        <f>(D23+K23)/2</f>
        <v>93.56428571428572</v>
      </c>
      <c r="M23" s="51" t="s">
        <v>108</v>
      </c>
      <c r="N23">
        <v>18</v>
      </c>
    </row>
    <row r="24" spans="1:14" ht="15.75" customHeight="1">
      <c r="A24" s="5" t="s">
        <v>36</v>
      </c>
      <c r="B24" s="7">
        <v>45</v>
      </c>
      <c r="C24" s="7">
        <v>44</v>
      </c>
      <c r="D24" s="26">
        <f t="shared" si="3"/>
        <v>97.77777777777777</v>
      </c>
      <c r="E24" s="7">
        <v>75</v>
      </c>
      <c r="F24" s="7">
        <v>74</v>
      </c>
      <c r="G24" s="33">
        <f t="shared" si="5"/>
        <v>98.7</v>
      </c>
      <c r="H24" s="32">
        <v>170</v>
      </c>
      <c r="I24" s="7"/>
      <c r="J24" s="20"/>
      <c r="K24" s="26">
        <f t="shared" si="2"/>
        <v>98.7</v>
      </c>
      <c r="L24" s="21">
        <f>(D24+K24)/2</f>
        <v>98.23888888888888</v>
      </c>
      <c r="M24" s="51" t="s">
        <v>84</v>
      </c>
      <c r="N24">
        <v>19</v>
      </c>
    </row>
    <row r="25" spans="1:14" ht="15.75" customHeight="1">
      <c r="A25" s="5" t="s">
        <v>37</v>
      </c>
      <c r="B25" s="7">
        <v>33</v>
      </c>
      <c r="C25" s="7">
        <v>29</v>
      </c>
      <c r="D25" s="26">
        <f t="shared" si="3"/>
        <v>87.87878787878788</v>
      </c>
      <c r="E25" s="7">
        <v>75</v>
      </c>
      <c r="F25" s="7">
        <v>63</v>
      </c>
      <c r="G25" s="33">
        <f>ROUND((F25/E25)*100,1)</f>
        <v>84</v>
      </c>
      <c r="H25" s="32">
        <v>170</v>
      </c>
      <c r="I25" s="19"/>
      <c r="J25" s="20"/>
      <c r="K25" s="26">
        <f t="shared" si="2"/>
        <v>84</v>
      </c>
      <c r="L25" s="21">
        <f>(D25+K25)/2</f>
        <v>85.93939393939394</v>
      </c>
      <c r="M25" s="51" t="s">
        <v>108</v>
      </c>
      <c r="N25">
        <v>20</v>
      </c>
    </row>
    <row r="26" spans="1:14" s="22" customFormat="1" ht="15.75" customHeight="1">
      <c r="A26" s="17" t="s">
        <v>101</v>
      </c>
      <c r="B26" s="29">
        <v>193</v>
      </c>
      <c r="C26" s="7">
        <v>174</v>
      </c>
      <c r="D26" s="26">
        <f t="shared" si="3"/>
        <v>90.15544041450777</v>
      </c>
      <c r="E26" s="7">
        <v>75</v>
      </c>
      <c r="F26" s="25">
        <v>69</v>
      </c>
      <c r="G26" s="33">
        <f aca="true" t="shared" si="6" ref="G26:G38">ROUND((F26/E26)*100,1)</f>
        <v>92</v>
      </c>
      <c r="H26" s="32">
        <v>170</v>
      </c>
      <c r="I26" s="19"/>
      <c r="J26" s="20"/>
      <c r="K26" s="26">
        <f aca="true" t="shared" si="7" ref="K26:K38">G26</f>
        <v>92</v>
      </c>
      <c r="L26" s="21">
        <f aca="true" t="shared" si="8" ref="L26:L39">(D26+K26)/2</f>
        <v>91.07772020725389</v>
      </c>
      <c r="M26" s="51" t="s">
        <v>108</v>
      </c>
      <c r="N26" s="22">
        <v>21</v>
      </c>
    </row>
    <row r="27" spans="1:14" s="22" customFormat="1" ht="15.75" customHeight="1">
      <c r="A27" s="17" t="s">
        <v>102</v>
      </c>
      <c r="B27" s="29">
        <v>90</v>
      </c>
      <c r="C27" s="7">
        <v>89</v>
      </c>
      <c r="D27" s="26">
        <f t="shared" si="3"/>
        <v>98.88888888888889</v>
      </c>
      <c r="E27" s="7">
        <v>75</v>
      </c>
      <c r="F27" s="25">
        <v>68</v>
      </c>
      <c r="G27" s="33">
        <f t="shared" si="6"/>
        <v>90.7</v>
      </c>
      <c r="H27" s="32">
        <v>170</v>
      </c>
      <c r="I27" s="19"/>
      <c r="J27" s="20"/>
      <c r="K27" s="26">
        <f t="shared" si="7"/>
        <v>90.7</v>
      </c>
      <c r="L27" s="21">
        <f t="shared" si="8"/>
        <v>94.79444444444445</v>
      </c>
      <c r="M27" s="51" t="s">
        <v>108</v>
      </c>
      <c r="N27" s="22">
        <v>22</v>
      </c>
    </row>
    <row r="28" spans="1:14" s="22" customFormat="1" ht="15.75" customHeight="1">
      <c r="A28" s="17" t="s">
        <v>104</v>
      </c>
      <c r="B28" s="29">
        <v>85</v>
      </c>
      <c r="C28" s="7">
        <v>105</v>
      </c>
      <c r="D28" s="26">
        <f t="shared" si="3"/>
        <v>123.52941176470588</v>
      </c>
      <c r="E28" s="7">
        <v>75</v>
      </c>
      <c r="F28" s="25">
        <v>63</v>
      </c>
      <c r="G28" s="33">
        <f t="shared" si="6"/>
        <v>84</v>
      </c>
      <c r="H28" s="32">
        <v>170</v>
      </c>
      <c r="I28" s="19"/>
      <c r="J28" s="20"/>
      <c r="K28" s="26">
        <f t="shared" si="7"/>
        <v>84</v>
      </c>
      <c r="L28" s="21">
        <f t="shared" si="8"/>
        <v>103.76470588235294</v>
      </c>
      <c r="M28" s="51" t="s">
        <v>85</v>
      </c>
      <c r="N28" s="22">
        <v>23</v>
      </c>
    </row>
    <row r="29" spans="1:14" s="22" customFormat="1" ht="15.75" customHeight="1">
      <c r="A29" s="17" t="s">
        <v>103</v>
      </c>
      <c r="B29" s="29">
        <v>112</v>
      </c>
      <c r="C29" s="7"/>
      <c r="D29" s="26">
        <f t="shared" si="3"/>
        <v>0</v>
      </c>
      <c r="E29" s="7">
        <v>75</v>
      </c>
      <c r="F29" s="25"/>
      <c r="G29" s="33">
        <f t="shared" si="6"/>
        <v>0</v>
      </c>
      <c r="H29" s="32">
        <v>170</v>
      </c>
      <c r="I29" s="19"/>
      <c r="J29" s="20"/>
      <c r="K29" s="26">
        <f t="shared" si="7"/>
        <v>0</v>
      </c>
      <c r="L29" s="21">
        <f t="shared" si="8"/>
        <v>0</v>
      </c>
      <c r="M29" s="51" t="s">
        <v>108</v>
      </c>
      <c r="N29" s="22">
        <v>24</v>
      </c>
    </row>
    <row r="30" spans="1:14" s="22" customFormat="1" ht="15.75" customHeight="1">
      <c r="A30" s="23" t="s">
        <v>153</v>
      </c>
      <c r="B30" s="29">
        <v>81</v>
      </c>
      <c r="C30" s="7">
        <v>88</v>
      </c>
      <c r="D30" s="26">
        <f t="shared" si="3"/>
        <v>108.64197530864197</v>
      </c>
      <c r="E30" s="7">
        <v>75</v>
      </c>
      <c r="F30" s="25">
        <v>73</v>
      </c>
      <c r="G30" s="33">
        <f t="shared" si="6"/>
        <v>97.3</v>
      </c>
      <c r="H30" s="32">
        <v>170</v>
      </c>
      <c r="I30" s="19"/>
      <c r="J30" s="20"/>
      <c r="K30" s="26">
        <f t="shared" si="7"/>
        <v>97.3</v>
      </c>
      <c r="L30" s="21">
        <f t="shared" si="8"/>
        <v>102.970987654321</v>
      </c>
      <c r="M30" s="51" t="s">
        <v>85</v>
      </c>
      <c r="N30" s="22">
        <v>25</v>
      </c>
    </row>
    <row r="31" spans="1:14" s="22" customFormat="1" ht="15.75" customHeight="1">
      <c r="A31" s="17" t="s">
        <v>105</v>
      </c>
      <c r="B31" s="29">
        <v>13</v>
      </c>
      <c r="C31" s="7">
        <v>12</v>
      </c>
      <c r="D31" s="26">
        <f t="shared" si="3"/>
        <v>92.3076923076923</v>
      </c>
      <c r="E31" s="7">
        <v>75</v>
      </c>
      <c r="F31" s="25">
        <v>52</v>
      </c>
      <c r="G31" s="33">
        <f t="shared" si="6"/>
        <v>69.3</v>
      </c>
      <c r="H31" s="32">
        <v>170</v>
      </c>
      <c r="I31" s="19"/>
      <c r="J31" s="20"/>
      <c r="K31" s="26">
        <f t="shared" si="7"/>
        <v>69.3</v>
      </c>
      <c r="L31" s="21">
        <f t="shared" si="8"/>
        <v>80.80384615384615</v>
      </c>
      <c r="M31" s="51" t="s">
        <v>108</v>
      </c>
      <c r="N31" s="22">
        <v>26</v>
      </c>
    </row>
    <row r="32" spans="1:14" s="22" customFormat="1" ht="15.75" customHeight="1">
      <c r="A32" s="17" t="s">
        <v>154</v>
      </c>
      <c r="B32" s="29">
        <v>34</v>
      </c>
      <c r="C32" s="7">
        <v>31</v>
      </c>
      <c r="D32" s="26">
        <f t="shared" si="3"/>
        <v>91.17647058823529</v>
      </c>
      <c r="E32" s="7">
        <v>75</v>
      </c>
      <c r="F32" s="25">
        <v>69</v>
      </c>
      <c r="G32" s="33">
        <f t="shared" si="6"/>
        <v>92</v>
      </c>
      <c r="H32" s="32">
        <v>170</v>
      </c>
      <c r="I32" s="19"/>
      <c r="J32" s="20"/>
      <c r="K32" s="26">
        <f t="shared" si="7"/>
        <v>92</v>
      </c>
      <c r="L32" s="21">
        <f t="shared" si="8"/>
        <v>91.58823529411765</v>
      </c>
      <c r="M32" s="51" t="s">
        <v>108</v>
      </c>
      <c r="N32" s="22">
        <v>27</v>
      </c>
    </row>
    <row r="33" spans="1:14" s="22" customFormat="1" ht="15.75" customHeight="1">
      <c r="A33" s="17" t="s">
        <v>155</v>
      </c>
      <c r="B33" s="29">
        <v>110</v>
      </c>
      <c r="C33" s="7">
        <v>98</v>
      </c>
      <c r="D33" s="26">
        <f t="shared" si="3"/>
        <v>89.0909090909091</v>
      </c>
      <c r="E33" s="7">
        <v>75</v>
      </c>
      <c r="F33" s="25">
        <v>71</v>
      </c>
      <c r="G33" s="33">
        <f t="shared" si="6"/>
        <v>94.7</v>
      </c>
      <c r="H33" s="32">
        <v>170</v>
      </c>
      <c r="I33" s="19"/>
      <c r="J33" s="20"/>
      <c r="K33" s="26">
        <f t="shared" si="7"/>
        <v>94.7</v>
      </c>
      <c r="L33" s="21">
        <f t="shared" si="8"/>
        <v>91.89545454545456</v>
      </c>
      <c r="M33" s="51" t="s">
        <v>108</v>
      </c>
      <c r="N33" s="22">
        <v>28</v>
      </c>
    </row>
    <row r="34" spans="1:14" s="22" customFormat="1" ht="15.75" customHeight="1">
      <c r="A34" s="18" t="s">
        <v>156</v>
      </c>
      <c r="B34" s="29">
        <v>33</v>
      </c>
      <c r="C34" s="7">
        <v>34</v>
      </c>
      <c r="D34" s="26">
        <f t="shared" si="3"/>
        <v>103.03030303030303</v>
      </c>
      <c r="E34" s="7">
        <v>75</v>
      </c>
      <c r="F34" s="25">
        <v>68</v>
      </c>
      <c r="G34" s="33">
        <f t="shared" si="6"/>
        <v>90.7</v>
      </c>
      <c r="H34" s="32">
        <v>170</v>
      </c>
      <c r="I34" s="19"/>
      <c r="J34" s="20"/>
      <c r="K34" s="26">
        <f t="shared" si="7"/>
        <v>90.7</v>
      </c>
      <c r="L34" s="21">
        <f t="shared" si="8"/>
        <v>96.86515151515152</v>
      </c>
      <c r="M34" s="51" t="s">
        <v>84</v>
      </c>
      <c r="N34" s="22">
        <v>29</v>
      </c>
    </row>
    <row r="35" spans="1:14" s="22" customFormat="1" ht="15.75" customHeight="1">
      <c r="A35" s="18" t="s">
        <v>157</v>
      </c>
      <c r="B35" s="29">
        <v>90</v>
      </c>
      <c r="C35" s="7">
        <v>83</v>
      </c>
      <c r="D35" s="26">
        <f t="shared" si="3"/>
        <v>92.22222222222223</v>
      </c>
      <c r="E35" s="7">
        <v>75</v>
      </c>
      <c r="F35" s="25">
        <v>70</v>
      </c>
      <c r="G35" s="33">
        <f t="shared" si="6"/>
        <v>93.3</v>
      </c>
      <c r="H35" s="32">
        <v>170</v>
      </c>
      <c r="I35" s="19"/>
      <c r="J35" s="20"/>
      <c r="K35" s="26">
        <f t="shared" si="7"/>
        <v>93.3</v>
      </c>
      <c r="L35" s="21">
        <f t="shared" si="8"/>
        <v>92.76111111111112</v>
      </c>
      <c r="M35" s="51" t="s">
        <v>108</v>
      </c>
      <c r="N35" s="22">
        <v>30</v>
      </c>
    </row>
    <row r="36" spans="1:14" s="22" customFormat="1" ht="15.75" customHeight="1">
      <c r="A36" s="18" t="s">
        <v>106</v>
      </c>
      <c r="B36" s="29">
        <v>33</v>
      </c>
      <c r="C36" s="7">
        <v>37</v>
      </c>
      <c r="D36" s="26">
        <f t="shared" si="3"/>
        <v>112.12121212121211</v>
      </c>
      <c r="E36" s="7">
        <v>75</v>
      </c>
      <c r="F36" s="25">
        <v>55</v>
      </c>
      <c r="G36" s="33">
        <f t="shared" si="6"/>
        <v>73.3</v>
      </c>
      <c r="H36" s="32">
        <v>170</v>
      </c>
      <c r="I36" s="19"/>
      <c r="J36" s="20"/>
      <c r="K36" s="26">
        <f t="shared" si="7"/>
        <v>73.3</v>
      </c>
      <c r="L36" s="21">
        <f t="shared" si="8"/>
        <v>92.71060606060605</v>
      </c>
      <c r="M36" s="51" t="s">
        <v>108</v>
      </c>
      <c r="N36" s="22">
        <v>31</v>
      </c>
    </row>
    <row r="37" spans="1:14" s="22" customFormat="1" ht="15.75" customHeight="1">
      <c r="A37" s="18" t="s">
        <v>92</v>
      </c>
      <c r="B37" s="29">
        <v>8</v>
      </c>
      <c r="C37" s="7">
        <v>7</v>
      </c>
      <c r="D37" s="26">
        <f t="shared" si="3"/>
        <v>87.5</v>
      </c>
      <c r="E37" s="7">
        <v>75</v>
      </c>
      <c r="F37" s="25">
        <v>40</v>
      </c>
      <c r="G37" s="33">
        <f t="shared" si="6"/>
        <v>53.3</v>
      </c>
      <c r="H37" s="32">
        <v>170</v>
      </c>
      <c r="I37" s="19"/>
      <c r="J37" s="20"/>
      <c r="K37" s="26">
        <f t="shared" si="7"/>
        <v>53.3</v>
      </c>
      <c r="L37" s="21">
        <f t="shared" si="8"/>
        <v>70.4</v>
      </c>
      <c r="M37" s="51" t="s">
        <v>108</v>
      </c>
      <c r="N37" s="22">
        <v>32</v>
      </c>
    </row>
    <row r="38" spans="1:14" s="22" customFormat="1" ht="15.75" customHeight="1">
      <c r="A38" s="18" t="s">
        <v>100</v>
      </c>
      <c r="B38" s="29">
        <v>17</v>
      </c>
      <c r="C38" s="7">
        <v>16</v>
      </c>
      <c r="D38" s="26">
        <f t="shared" si="3"/>
        <v>94.11764705882352</v>
      </c>
      <c r="E38" s="7">
        <v>75</v>
      </c>
      <c r="F38" s="25">
        <v>51</v>
      </c>
      <c r="G38" s="33">
        <f t="shared" si="6"/>
        <v>68</v>
      </c>
      <c r="H38" s="32">
        <v>170</v>
      </c>
      <c r="I38" s="19"/>
      <c r="J38" s="20"/>
      <c r="K38" s="26">
        <f t="shared" si="7"/>
        <v>68</v>
      </c>
      <c r="L38" s="21">
        <f t="shared" si="8"/>
        <v>81.05882352941177</v>
      </c>
      <c r="M38" s="51" t="s">
        <v>108</v>
      </c>
      <c r="N38" s="22">
        <v>33</v>
      </c>
    </row>
    <row r="39" spans="1:13" s="52" customFormat="1" ht="15">
      <c r="A39" s="19" t="s">
        <v>14</v>
      </c>
      <c r="B39" s="48">
        <f>SUM(B6:B38)</f>
        <v>2059</v>
      </c>
      <c r="C39" s="48">
        <f>SUM(C6:C38)</f>
        <v>1890</v>
      </c>
      <c r="D39" s="26">
        <f t="shared" si="3"/>
        <v>91.7921321029626</v>
      </c>
      <c r="E39" s="74">
        <f>SUM(E6:E38)/33</f>
        <v>75</v>
      </c>
      <c r="F39" s="74">
        <f>SUM(F6:F38)/33</f>
        <v>62.72727272727273</v>
      </c>
      <c r="G39" s="33">
        <f>ROUND((F39/E39)*100,1)</f>
        <v>83.6</v>
      </c>
      <c r="H39" s="33">
        <v>170</v>
      </c>
      <c r="I39" s="33">
        <f>SUM(I7:I38)</f>
        <v>0</v>
      </c>
      <c r="J39" s="33"/>
      <c r="K39" s="54">
        <f>G39</f>
        <v>83.6</v>
      </c>
      <c r="L39" s="39">
        <f t="shared" si="8"/>
        <v>87.6960660514813</v>
      </c>
      <c r="M39" s="51" t="s">
        <v>108</v>
      </c>
    </row>
    <row r="40" spans="2:13" ht="15">
      <c r="B40" s="84" t="s">
        <v>17</v>
      </c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7"/>
    </row>
    <row r="41" spans="1:14" ht="15.75" customHeight="1">
      <c r="A41" s="5" t="s">
        <v>38</v>
      </c>
      <c r="B41" s="7">
        <v>162</v>
      </c>
      <c r="C41" s="7">
        <v>152</v>
      </c>
      <c r="D41" s="26">
        <f aca="true" t="shared" si="9" ref="D41:D59">(C41/B41)*100</f>
        <v>93.82716049382715</v>
      </c>
      <c r="E41" s="7">
        <v>70</v>
      </c>
      <c r="F41" s="7">
        <v>62</v>
      </c>
      <c r="G41" s="33">
        <f aca="true" t="shared" si="10" ref="G41:G75">ROUND((F41/E41)*100,1)</f>
        <v>88.6</v>
      </c>
      <c r="H41" s="33">
        <v>200</v>
      </c>
      <c r="I41" s="19"/>
      <c r="J41" s="20"/>
      <c r="K41" s="26">
        <f aca="true" t="shared" si="11" ref="K41:K75">G41</f>
        <v>88.6</v>
      </c>
      <c r="L41" s="21">
        <f>(D41+K41)/2</f>
        <v>91.21358024691358</v>
      </c>
      <c r="M41" s="3" t="s">
        <v>108</v>
      </c>
      <c r="N41">
        <v>1</v>
      </c>
    </row>
    <row r="42" spans="1:14" ht="15.75" customHeight="1">
      <c r="A42" s="5" t="s">
        <v>39</v>
      </c>
      <c r="B42" s="7">
        <v>117</v>
      </c>
      <c r="C42" s="7">
        <v>110</v>
      </c>
      <c r="D42" s="26">
        <f t="shared" si="9"/>
        <v>94.01709401709401</v>
      </c>
      <c r="E42" s="7">
        <v>70</v>
      </c>
      <c r="F42" s="7">
        <v>58</v>
      </c>
      <c r="G42" s="33">
        <f t="shared" si="10"/>
        <v>82.9</v>
      </c>
      <c r="H42" s="33">
        <v>200</v>
      </c>
      <c r="I42" s="19"/>
      <c r="J42" s="20"/>
      <c r="K42" s="26">
        <f t="shared" si="11"/>
        <v>82.9</v>
      </c>
      <c r="L42" s="21">
        <f aca="true" t="shared" si="12" ref="L42:L74">(D42+K42)/2</f>
        <v>88.45854700854701</v>
      </c>
      <c r="M42" s="3" t="s">
        <v>108</v>
      </c>
      <c r="N42">
        <v>2</v>
      </c>
    </row>
    <row r="43" spans="1:14" ht="15.75" customHeight="1">
      <c r="A43" s="5" t="s">
        <v>41</v>
      </c>
      <c r="B43" s="7">
        <v>140</v>
      </c>
      <c r="C43" s="7">
        <v>160</v>
      </c>
      <c r="D43" s="26">
        <f t="shared" si="9"/>
        <v>114.28571428571428</v>
      </c>
      <c r="E43" s="7">
        <v>70</v>
      </c>
      <c r="F43" s="7">
        <v>58</v>
      </c>
      <c r="G43" s="33">
        <f t="shared" si="10"/>
        <v>82.9</v>
      </c>
      <c r="H43" s="33">
        <v>200</v>
      </c>
      <c r="I43" s="19"/>
      <c r="J43" s="20"/>
      <c r="K43" s="26">
        <f t="shared" si="11"/>
        <v>82.9</v>
      </c>
      <c r="L43" s="21">
        <f t="shared" si="12"/>
        <v>98.59285714285714</v>
      </c>
      <c r="M43" s="3" t="s">
        <v>139</v>
      </c>
      <c r="N43">
        <v>3</v>
      </c>
    </row>
    <row r="44" spans="1:14" ht="15.75" customHeight="1">
      <c r="A44" s="5" t="s">
        <v>42</v>
      </c>
      <c r="B44" s="7">
        <v>162</v>
      </c>
      <c r="C44" s="7">
        <v>158</v>
      </c>
      <c r="D44" s="26">
        <f t="shared" si="9"/>
        <v>97.53086419753086</v>
      </c>
      <c r="E44" s="7">
        <v>70</v>
      </c>
      <c r="F44" s="7">
        <v>61</v>
      </c>
      <c r="G44" s="33">
        <f t="shared" si="10"/>
        <v>87.1</v>
      </c>
      <c r="H44" s="33">
        <v>200</v>
      </c>
      <c r="I44" s="7"/>
      <c r="J44" s="20"/>
      <c r="K44" s="26">
        <f t="shared" si="11"/>
        <v>87.1</v>
      </c>
      <c r="L44" s="21">
        <f t="shared" si="12"/>
        <v>92.31543209876543</v>
      </c>
      <c r="M44" s="3" t="s">
        <v>108</v>
      </c>
      <c r="N44">
        <v>4</v>
      </c>
    </row>
    <row r="45" spans="1:14" ht="15.75" customHeight="1">
      <c r="A45" s="5" t="s">
        <v>43</v>
      </c>
      <c r="B45" s="7">
        <v>170</v>
      </c>
      <c r="C45" s="7">
        <v>170</v>
      </c>
      <c r="D45" s="26">
        <f t="shared" si="9"/>
        <v>100</v>
      </c>
      <c r="E45" s="7">
        <v>70</v>
      </c>
      <c r="F45" s="7">
        <v>59</v>
      </c>
      <c r="G45" s="33">
        <f t="shared" si="10"/>
        <v>84.3</v>
      </c>
      <c r="H45" s="33">
        <v>200</v>
      </c>
      <c r="I45" s="19"/>
      <c r="J45" s="20"/>
      <c r="K45" s="26">
        <f t="shared" si="11"/>
        <v>84.3</v>
      </c>
      <c r="L45" s="21">
        <f t="shared" si="12"/>
        <v>92.15</v>
      </c>
      <c r="M45" s="3" t="s">
        <v>108</v>
      </c>
      <c r="N45">
        <v>5</v>
      </c>
    </row>
    <row r="46" spans="1:14" ht="15.75" customHeight="1">
      <c r="A46" s="5" t="s">
        <v>44</v>
      </c>
      <c r="B46" s="7">
        <v>170</v>
      </c>
      <c r="C46" s="7">
        <v>159</v>
      </c>
      <c r="D46" s="26">
        <f t="shared" si="9"/>
        <v>93.52941176470588</v>
      </c>
      <c r="E46" s="7">
        <v>70</v>
      </c>
      <c r="F46" s="7">
        <v>66</v>
      </c>
      <c r="G46" s="33">
        <f t="shared" si="10"/>
        <v>94.3</v>
      </c>
      <c r="H46" s="33">
        <v>200</v>
      </c>
      <c r="I46" s="19"/>
      <c r="J46" s="20"/>
      <c r="K46" s="26">
        <f t="shared" si="11"/>
        <v>94.3</v>
      </c>
      <c r="L46" s="21">
        <f t="shared" si="12"/>
        <v>93.91470588235293</v>
      </c>
      <c r="M46" s="3" t="s">
        <v>108</v>
      </c>
      <c r="N46">
        <v>6</v>
      </c>
    </row>
    <row r="47" spans="1:14" ht="15.75" customHeight="1">
      <c r="A47" s="5" t="s">
        <v>45</v>
      </c>
      <c r="B47" s="7">
        <v>168</v>
      </c>
      <c r="C47" s="7">
        <v>166</v>
      </c>
      <c r="D47" s="26">
        <f t="shared" si="9"/>
        <v>98.80952380952381</v>
      </c>
      <c r="E47" s="7">
        <v>70</v>
      </c>
      <c r="F47" s="7">
        <v>64</v>
      </c>
      <c r="G47" s="33">
        <f t="shared" si="10"/>
        <v>91.4</v>
      </c>
      <c r="H47" s="33">
        <v>200</v>
      </c>
      <c r="I47" s="7"/>
      <c r="J47" s="20"/>
      <c r="K47" s="26">
        <f t="shared" si="11"/>
        <v>91.4</v>
      </c>
      <c r="L47" s="21">
        <f t="shared" si="12"/>
        <v>95.10476190476192</v>
      </c>
      <c r="M47" s="3" t="s">
        <v>139</v>
      </c>
      <c r="N47">
        <v>7</v>
      </c>
    </row>
    <row r="48" spans="1:14" ht="15.75" customHeight="1">
      <c r="A48" s="5" t="s">
        <v>46</v>
      </c>
      <c r="B48" s="7">
        <v>176</v>
      </c>
      <c r="C48" s="7">
        <v>167</v>
      </c>
      <c r="D48" s="26">
        <f t="shared" si="9"/>
        <v>94.88636363636364</v>
      </c>
      <c r="E48" s="7">
        <v>70</v>
      </c>
      <c r="F48" s="7">
        <v>57</v>
      </c>
      <c r="G48" s="33">
        <f t="shared" si="10"/>
        <v>81.4</v>
      </c>
      <c r="H48" s="33">
        <v>200</v>
      </c>
      <c r="I48" s="19"/>
      <c r="J48" s="20"/>
      <c r="K48" s="26">
        <f t="shared" si="11"/>
        <v>81.4</v>
      </c>
      <c r="L48" s="21">
        <f t="shared" si="12"/>
        <v>88.14318181818183</v>
      </c>
      <c r="M48" s="3" t="s">
        <v>108</v>
      </c>
      <c r="N48">
        <v>8</v>
      </c>
    </row>
    <row r="49" spans="1:14" ht="15.75" customHeight="1">
      <c r="A49" s="5" t="s">
        <v>47</v>
      </c>
      <c r="B49" s="7">
        <v>156</v>
      </c>
      <c r="C49" s="7">
        <v>153</v>
      </c>
      <c r="D49" s="26">
        <f t="shared" si="9"/>
        <v>98.07692307692307</v>
      </c>
      <c r="E49" s="7">
        <v>70</v>
      </c>
      <c r="F49" s="7">
        <v>60</v>
      </c>
      <c r="G49" s="33">
        <f t="shared" si="10"/>
        <v>85.7</v>
      </c>
      <c r="H49" s="33">
        <v>200</v>
      </c>
      <c r="I49" s="19"/>
      <c r="J49" s="20"/>
      <c r="K49" s="26">
        <f t="shared" si="11"/>
        <v>85.7</v>
      </c>
      <c r="L49" s="21">
        <f t="shared" si="12"/>
        <v>91.88846153846154</v>
      </c>
      <c r="M49" s="3" t="s">
        <v>108</v>
      </c>
      <c r="N49">
        <v>9</v>
      </c>
    </row>
    <row r="50" spans="1:14" ht="15.75" customHeight="1">
      <c r="A50" s="5" t="s">
        <v>48</v>
      </c>
      <c r="B50" s="7">
        <v>255</v>
      </c>
      <c r="C50" s="7">
        <v>218</v>
      </c>
      <c r="D50" s="26">
        <f t="shared" si="9"/>
        <v>85.49019607843137</v>
      </c>
      <c r="E50" s="7">
        <v>70</v>
      </c>
      <c r="F50" s="7">
        <v>58</v>
      </c>
      <c r="G50" s="33">
        <f t="shared" si="10"/>
        <v>82.9</v>
      </c>
      <c r="H50" s="33">
        <v>200</v>
      </c>
      <c r="I50" s="19"/>
      <c r="J50" s="20"/>
      <c r="K50" s="26">
        <f t="shared" si="11"/>
        <v>82.9</v>
      </c>
      <c r="L50" s="21">
        <f t="shared" si="12"/>
        <v>84.19509803921568</v>
      </c>
      <c r="M50" s="3" t="s">
        <v>108</v>
      </c>
      <c r="N50">
        <v>10</v>
      </c>
    </row>
    <row r="51" spans="1:14" ht="15.75" customHeight="1">
      <c r="A51" s="5" t="s">
        <v>49</v>
      </c>
      <c r="B51" s="7">
        <v>166</v>
      </c>
      <c r="C51" s="7">
        <v>156</v>
      </c>
      <c r="D51" s="26">
        <f t="shared" si="9"/>
        <v>93.97590361445783</v>
      </c>
      <c r="E51" s="7">
        <v>70</v>
      </c>
      <c r="F51" s="7">
        <v>61</v>
      </c>
      <c r="G51" s="33">
        <f t="shared" si="10"/>
        <v>87.1</v>
      </c>
      <c r="H51" s="33">
        <v>200</v>
      </c>
      <c r="I51" s="19"/>
      <c r="J51" s="20"/>
      <c r="K51" s="26">
        <f t="shared" si="11"/>
        <v>87.1</v>
      </c>
      <c r="L51" s="21">
        <f t="shared" si="12"/>
        <v>90.53795180722892</v>
      </c>
      <c r="M51" s="3" t="s">
        <v>108</v>
      </c>
      <c r="N51">
        <v>11</v>
      </c>
    </row>
    <row r="52" spans="1:14" ht="15.75" customHeight="1">
      <c r="A52" s="5" t="s">
        <v>50</v>
      </c>
      <c r="B52" s="7">
        <v>177</v>
      </c>
      <c r="C52" s="7">
        <v>162</v>
      </c>
      <c r="D52" s="26">
        <f t="shared" si="9"/>
        <v>91.52542372881356</v>
      </c>
      <c r="E52" s="7">
        <v>70</v>
      </c>
      <c r="F52" s="7">
        <v>63</v>
      </c>
      <c r="G52" s="33">
        <f t="shared" si="10"/>
        <v>90</v>
      </c>
      <c r="H52" s="33">
        <v>200</v>
      </c>
      <c r="I52" s="19"/>
      <c r="J52" s="20"/>
      <c r="K52" s="26">
        <f t="shared" si="11"/>
        <v>90</v>
      </c>
      <c r="L52" s="21">
        <f t="shared" si="12"/>
        <v>90.76271186440678</v>
      </c>
      <c r="M52" s="3" t="s">
        <v>108</v>
      </c>
      <c r="N52">
        <v>12</v>
      </c>
    </row>
    <row r="53" spans="1:14" ht="15.75" customHeight="1">
      <c r="A53" s="5" t="s">
        <v>51</v>
      </c>
      <c r="B53" s="7">
        <v>163</v>
      </c>
      <c r="C53" s="7">
        <v>159</v>
      </c>
      <c r="D53" s="26">
        <f t="shared" si="9"/>
        <v>97.54601226993866</v>
      </c>
      <c r="E53" s="7">
        <v>70</v>
      </c>
      <c r="F53" s="7">
        <v>62</v>
      </c>
      <c r="G53" s="33">
        <f t="shared" si="10"/>
        <v>88.6</v>
      </c>
      <c r="H53" s="33">
        <v>200</v>
      </c>
      <c r="I53" s="19"/>
      <c r="J53" s="20"/>
      <c r="K53" s="26">
        <f t="shared" si="11"/>
        <v>88.6</v>
      </c>
      <c r="L53" s="21">
        <f t="shared" si="12"/>
        <v>93.07300613496932</v>
      </c>
      <c r="M53" s="3" t="s">
        <v>108</v>
      </c>
      <c r="N53">
        <v>13</v>
      </c>
    </row>
    <row r="54" spans="1:14" ht="15.75" customHeight="1">
      <c r="A54" s="5" t="s">
        <v>52</v>
      </c>
      <c r="B54" s="7">
        <v>158</v>
      </c>
      <c r="C54" s="7">
        <v>158</v>
      </c>
      <c r="D54" s="26">
        <f t="shared" si="9"/>
        <v>100</v>
      </c>
      <c r="E54" s="7">
        <v>70</v>
      </c>
      <c r="F54" s="7">
        <v>62</v>
      </c>
      <c r="G54" s="33">
        <f t="shared" si="10"/>
        <v>88.6</v>
      </c>
      <c r="H54" s="33">
        <v>200</v>
      </c>
      <c r="I54" s="19"/>
      <c r="J54" s="20"/>
      <c r="K54" s="26">
        <f t="shared" si="11"/>
        <v>88.6</v>
      </c>
      <c r="L54" s="21">
        <f t="shared" si="12"/>
        <v>94.3</v>
      </c>
      <c r="M54" s="3" t="s">
        <v>108</v>
      </c>
      <c r="N54">
        <v>14</v>
      </c>
    </row>
    <row r="55" spans="1:14" ht="15.75" customHeight="1">
      <c r="A55" s="5" t="s">
        <v>53</v>
      </c>
      <c r="B55" s="7">
        <v>130</v>
      </c>
      <c r="C55" s="7">
        <v>149</v>
      </c>
      <c r="D55" s="26">
        <f t="shared" si="9"/>
        <v>114.61538461538461</v>
      </c>
      <c r="E55" s="7">
        <v>70</v>
      </c>
      <c r="F55" s="7">
        <v>67</v>
      </c>
      <c r="G55" s="33">
        <f t="shared" si="10"/>
        <v>95.7</v>
      </c>
      <c r="H55" s="33">
        <v>200</v>
      </c>
      <c r="I55" s="19"/>
      <c r="J55" s="20"/>
      <c r="K55" s="26">
        <f t="shared" si="11"/>
        <v>95.7</v>
      </c>
      <c r="L55" s="21">
        <f t="shared" si="12"/>
        <v>105.15769230769232</v>
      </c>
      <c r="M55" s="3" t="s">
        <v>85</v>
      </c>
      <c r="N55">
        <v>15</v>
      </c>
    </row>
    <row r="56" spans="1:14" ht="15.75" customHeight="1">
      <c r="A56" s="5" t="s">
        <v>54</v>
      </c>
      <c r="B56" s="7">
        <v>168</v>
      </c>
      <c r="C56" s="7">
        <v>160</v>
      </c>
      <c r="D56" s="26">
        <f t="shared" si="9"/>
        <v>95.23809523809523</v>
      </c>
      <c r="E56" s="7">
        <v>70</v>
      </c>
      <c r="F56" s="7">
        <v>62</v>
      </c>
      <c r="G56" s="33">
        <f t="shared" si="10"/>
        <v>88.6</v>
      </c>
      <c r="H56" s="33">
        <v>200</v>
      </c>
      <c r="I56" s="19"/>
      <c r="J56" s="20"/>
      <c r="K56" s="26">
        <f t="shared" si="11"/>
        <v>88.6</v>
      </c>
      <c r="L56" s="21">
        <f t="shared" si="12"/>
        <v>91.9190476190476</v>
      </c>
      <c r="M56" s="3" t="s">
        <v>108</v>
      </c>
      <c r="N56">
        <v>16</v>
      </c>
    </row>
    <row r="57" spans="1:14" ht="15.75" customHeight="1">
      <c r="A57" s="5" t="s">
        <v>55</v>
      </c>
      <c r="B57" s="7">
        <v>172</v>
      </c>
      <c r="C57" s="7">
        <v>170</v>
      </c>
      <c r="D57" s="26">
        <f t="shared" si="9"/>
        <v>98.83720930232558</v>
      </c>
      <c r="E57" s="7">
        <v>70</v>
      </c>
      <c r="F57" s="7">
        <v>61</v>
      </c>
      <c r="G57" s="33">
        <f t="shared" si="10"/>
        <v>87.1</v>
      </c>
      <c r="H57" s="33">
        <v>200</v>
      </c>
      <c r="I57" s="19"/>
      <c r="J57" s="20"/>
      <c r="K57" s="26">
        <f t="shared" si="11"/>
        <v>87.1</v>
      </c>
      <c r="L57" s="21">
        <f t="shared" si="12"/>
        <v>92.96860465116279</v>
      </c>
      <c r="M57" s="3" t="s">
        <v>108</v>
      </c>
      <c r="N57">
        <v>17</v>
      </c>
    </row>
    <row r="58" spans="1:14" ht="15.75" customHeight="1">
      <c r="A58" s="5" t="s">
        <v>56</v>
      </c>
      <c r="B58" s="34">
        <v>173</v>
      </c>
      <c r="C58" s="34">
        <v>167</v>
      </c>
      <c r="D58" s="26">
        <f t="shared" si="9"/>
        <v>96.53179190751445</v>
      </c>
      <c r="E58" s="34">
        <v>70</v>
      </c>
      <c r="F58" s="34">
        <v>60.5</v>
      </c>
      <c r="G58" s="33">
        <f t="shared" si="10"/>
        <v>86.4</v>
      </c>
      <c r="H58" s="33">
        <v>200</v>
      </c>
      <c r="I58" s="30"/>
      <c r="J58" s="20"/>
      <c r="K58" s="26">
        <f t="shared" si="11"/>
        <v>86.4</v>
      </c>
      <c r="L58" s="21">
        <f t="shared" si="12"/>
        <v>91.46589595375723</v>
      </c>
      <c r="M58" s="3" t="s">
        <v>108</v>
      </c>
      <c r="N58">
        <v>18</v>
      </c>
    </row>
    <row r="59" spans="1:14" ht="15.75" customHeight="1">
      <c r="A59" s="5" t="s">
        <v>57</v>
      </c>
      <c r="B59" s="7">
        <v>157</v>
      </c>
      <c r="C59" s="7">
        <v>149</v>
      </c>
      <c r="D59" s="26">
        <f t="shared" si="9"/>
        <v>94.90445859872611</v>
      </c>
      <c r="E59" s="7">
        <v>70</v>
      </c>
      <c r="F59" s="7">
        <v>64</v>
      </c>
      <c r="G59" s="33">
        <f t="shared" si="10"/>
        <v>91.4</v>
      </c>
      <c r="H59" s="33">
        <v>200</v>
      </c>
      <c r="I59" s="19"/>
      <c r="J59" s="20"/>
      <c r="K59" s="26">
        <f t="shared" si="11"/>
        <v>91.4</v>
      </c>
      <c r="L59" s="21">
        <f t="shared" si="12"/>
        <v>93.15222929936306</v>
      </c>
      <c r="M59" s="3" t="s">
        <v>108</v>
      </c>
      <c r="N59">
        <v>19</v>
      </c>
    </row>
    <row r="60" spans="1:14" ht="15.75" customHeight="1">
      <c r="A60" s="5" t="s">
        <v>58</v>
      </c>
      <c r="B60" s="7">
        <v>203</v>
      </c>
      <c r="C60" s="7">
        <v>195</v>
      </c>
      <c r="D60" s="26">
        <f aca="true" t="shared" si="13" ref="D60:D75">(C60/B60)*100</f>
        <v>96.05911330049261</v>
      </c>
      <c r="E60" s="7">
        <v>70</v>
      </c>
      <c r="F60" s="7">
        <v>61</v>
      </c>
      <c r="G60" s="33">
        <f t="shared" si="10"/>
        <v>87.1</v>
      </c>
      <c r="H60" s="33">
        <v>200</v>
      </c>
      <c r="I60" s="19"/>
      <c r="J60" s="20"/>
      <c r="K60" s="26">
        <f t="shared" si="11"/>
        <v>87.1</v>
      </c>
      <c r="L60" s="21">
        <f t="shared" si="12"/>
        <v>91.5795566502463</v>
      </c>
      <c r="M60" s="3" t="s">
        <v>108</v>
      </c>
      <c r="N60">
        <v>20</v>
      </c>
    </row>
    <row r="61" spans="1:14" ht="15.75" customHeight="1">
      <c r="A61" s="5" t="s">
        <v>59</v>
      </c>
      <c r="B61" s="7">
        <v>200</v>
      </c>
      <c r="C61" s="7">
        <v>192</v>
      </c>
      <c r="D61" s="26">
        <f t="shared" si="13"/>
        <v>96</v>
      </c>
      <c r="E61" s="7">
        <v>70</v>
      </c>
      <c r="F61" s="7">
        <v>63</v>
      </c>
      <c r="G61" s="33">
        <f t="shared" si="10"/>
        <v>90</v>
      </c>
      <c r="H61" s="33">
        <v>200</v>
      </c>
      <c r="I61" s="19"/>
      <c r="J61" s="20"/>
      <c r="K61" s="26">
        <f t="shared" si="11"/>
        <v>90</v>
      </c>
      <c r="L61" s="21">
        <f t="shared" si="12"/>
        <v>93</v>
      </c>
      <c r="M61" s="3" t="s">
        <v>108</v>
      </c>
      <c r="N61">
        <v>21</v>
      </c>
    </row>
    <row r="62" spans="1:14" ht="15.75" customHeight="1">
      <c r="A62" s="5" t="s">
        <v>60</v>
      </c>
      <c r="B62" s="7">
        <v>174</v>
      </c>
      <c r="C62" s="7">
        <v>154</v>
      </c>
      <c r="D62" s="26">
        <f t="shared" si="13"/>
        <v>88.50574712643679</v>
      </c>
      <c r="E62" s="7">
        <v>70</v>
      </c>
      <c r="F62" s="7">
        <v>64</v>
      </c>
      <c r="G62" s="33">
        <f t="shared" si="10"/>
        <v>91.4</v>
      </c>
      <c r="H62" s="33">
        <v>200</v>
      </c>
      <c r="I62" s="19"/>
      <c r="J62" s="20"/>
      <c r="K62" s="26">
        <f t="shared" si="11"/>
        <v>91.4</v>
      </c>
      <c r="L62" s="21">
        <f t="shared" si="12"/>
        <v>89.95287356321839</v>
      </c>
      <c r="M62" s="3" t="s">
        <v>108</v>
      </c>
      <c r="N62">
        <v>22</v>
      </c>
    </row>
    <row r="63" spans="1:14" ht="15.75" customHeight="1">
      <c r="A63" s="5" t="s">
        <v>61</v>
      </c>
      <c r="B63" s="7">
        <v>183</v>
      </c>
      <c r="C63" s="7">
        <v>175</v>
      </c>
      <c r="D63" s="26">
        <f t="shared" si="13"/>
        <v>95.62841530054644</v>
      </c>
      <c r="E63" s="7">
        <v>70</v>
      </c>
      <c r="F63" s="7">
        <v>62</v>
      </c>
      <c r="G63" s="33">
        <f t="shared" si="10"/>
        <v>88.6</v>
      </c>
      <c r="H63" s="33">
        <v>200</v>
      </c>
      <c r="I63" s="19"/>
      <c r="J63" s="20"/>
      <c r="K63" s="26">
        <f t="shared" si="11"/>
        <v>88.6</v>
      </c>
      <c r="L63" s="21">
        <f t="shared" si="12"/>
        <v>92.11420765027322</v>
      </c>
      <c r="M63" s="3" t="s">
        <v>108</v>
      </c>
      <c r="N63">
        <v>23</v>
      </c>
    </row>
    <row r="64" spans="1:14" ht="15.75" customHeight="1">
      <c r="A64" s="5" t="s">
        <v>62</v>
      </c>
      <c r="B64" s="7">
        <v>195</v>
      </c>
      <c r="C64" s="7">
        <v>180</v>
      </c>
      <c r="D64" s="26">
        <f t="shared" si="13"/>
        <v>92.3076923076923</v>
      </c>
      <c r="E64" s="7">
        <v>70</v>
      </c>
      <c r="F64" s="7">
        <v>61</v>
      </c>
      <c r="G64" s="33">
        <f t="shared" si="10"/>
        <v>87.1</v>
      </c>
      <c r="H64" s="33">
        <v>200</v>
      </c>
      <c r="I64" s="19"/>
      <c r="J64" s="20"/>
      <c r="K64" s="26">
        <f t="shared" si="11"/>
        <v>87.1</v>
      </c>
      <c r="L64" s="21">
        <f t="shared" si="12"/>
        <v>89.70384615384614</v>
      </c>
      <c r="M64" s="3" t="s">
        <v>108</v>
      </c>
      <c r="N64">
        <v>24</v>
      </c>
    </row>
    <row r="65" spans="1:14" ht="15.75" customHeight="1">
      <c r="A65" s="5" t="s">
        <v>63</v>
      </c>
      <c r="B65" s="7">
        <v>195</v>
      </c>
      <c r="C65" s="7">
        <v>191</v>
      </c>
      <c r="D65" s="26">
        <f t="shared" si="13"/>
        <v>97.94871794871794</v>
      </c>
      <c r="E65" s="7">
        <v>70</v>
      </c>
      <c r="F65" s="7">
        <v>62</v>
      </c>
      <c r="G65" s="33">
        <f t="shared" si="10"/>
        <v>88.6</v>
      </c>
      <c r="H65" s="33">
        <v>200</v>
      </c>
      <c r="I65" s="19"/>
      <c r="J65" s="20"/>
      <c r="K65" s="26">
        <f t="shared" si="11"/>
        <v>88.6</v>
      </c>
      <c r="L65" s="21">
        <f t="shared" si="12"/>
        <v>93.27435897435896</v>
      </c>
      <c r="M65" s="3" t="s">
        <v>108</v>
      </c>
      <c r="N65">
        <v>25</v>
      </c>
    </row>
    <row r="66" spans="1:14" ht="15.75" customHeight="1">
      <c r="A66" s="5" t="s">
        <v>64</v>
      </c>
      <c r="B66" s="7">
        <v>175</v>
      </c>
      <c r="C66" s="7">
        <v>170</v>
      </c>
      <c r="D66" s="26">
        <f t="shared" si="13"/>
        <v>97.14285714285714</v>
      </c>
      <c r="E66" s="7">
        <v>70</v>
      </c>
      <c r="F66" s="7">
        <v>65</v>
      </c>
      <c r="G66" s="33">
        <f t="shared" si="10"/>
        <v>92.9</v>
      </c>
      <c r="H66" s="33">
        <v>200</v>
      </c>
      <c r="I66" s="19"/>
      <c r="J66" s="20"/>
      <c r="K66" s="26">
        <f t="shared" si="11"/>
        <v>92.9</v>
      </c>
      <c r="L66" s="21">
        <f t="shared" si="12"/>
        <v>95.02142857142857</v>
      </c>
      <c r="M66" s="3" t="s">
        <v>139</v>
      </c>
      <c r="N66">
        <v>26</v>
      </c>
    </row>
    <row r="67" spans="1:14" ht="15.75" customHeight="1">
      <c r="A67" s="5" t="s">
        <v>65</v>
      </c>
      <c r="B67" s="7">
        <v>398</v>
      </c>
      <c r="C67" s="7">
        <v>394</v>
      </c>
      <c r="D67" s="26">
        <f t="shared" si="13"/>
        <v>98.99497487437185</v>
      </c>
      <c r="E67" s="7">
        <v>70</v>
      </c>
      <c r="F67" s="7">
        <v>63</v>
      </c>
      <c r="G67" s="33">
        <f t="shared" si="10"/>
        <v>90</v>
      </c>
      <c r="H67" s="33">
        <v>200</v>
      </c>
      <c r="I67" s="19"/>
      <c r="J67" s="20"/>
      <c r="K67" s="26">
        <f t="shared" si="11"/>
        <v>90</v>
      </c>
      <c r="L67" s="21">
        <f t="shared" si="12"/>
        <v>94.49748743718592</v>
      </c>
      <c r="M67" s="3" t="s">
        <v>108</v>
      </c>
      <c r="N67">
        <v>27</v>
      </c>
    </row>
    <row r="68" spans="1:14" ht="15.75" customHeight="1">
      <c r="A68" s="5" t="s">
        <v>66</v>
      </c>
      <c r="B68" s="7">
        <v>188</v>
      </c>
      <c r="C68" s="7">
        <v>193</v>
      </c>
      <c r="D68" s="26">
        <f t="shared" si="13"/>
        <v>102.65957446808511</v>
      </c>
      <c r="E68" s="7">
        <v>70</v>
      </c>
      <c r="F68" s="7">
        <v>60</v>
      </c>
      <c r="G68" s="33">
        <f t="shared" si="10"/>
        <v>85.7</v>
      </c>
      <c r="H68" s="33">
        <v>200</v>
      </c>
      <c r="I68" s="19"/>
      <c r="J68" s="20"/>
      <c r="K68" s="26">
        <f t="shared" si="11"/>
        <v>85.7</v>
      </c>
      <c r="L68" s="21">
        <f t="shared" si="12"/>
        <v>94.17978723404255</v>
      </c>
      <c r="M68" s="3" t="s">
        <v>108</v>
      </c>
      <c r="N68">
        <v>28</v>
      </c>
    </row>
    <row r="69" spans="1:14" ht="15.75" customHeight="1">
      <c r="A69" s="5" t="s">
        <v>67</v>
      </c>
      <c r="B69" s="7">
        <v>372</v>
      </c>
      <c r="C69" s="7">
        <v>374</v>
      </c>
      <c r="D69" s="26">
        <f t="shared" si="13"/>
        <v>100.53763440860214</v>
      </c>
      <c r="E69" s="7">
        <v>70</v>
      </c>
      <c r="F69" s="7">
        <v>64</v>
      </c>
      <c r="G69" s="33">
        <f t="shared" si="10"/>
        <v>91.4</v>
      </c>
      <c r="H69" s="33">
        <v>200</v>
      </c>
      <c r="I69" s="19"/>
      <c r="J69" s="20"/>
      <c r="K69" s="26">
        <f t="shared" si="11"/>
        <v>91.4</v>
      </c>
      <c r="L69" s="21">
        <f t="shared" si="12"/>
        <v>95.96881720430108</v>
      </c>
      <c r="M69" s="3" t="s">
        <v>84</v>
      </c>
      <c r="N69">
        <v>29</v>
      </c>
    </row>
    <row r="70" spans="1:14" ht="15.75" customHeight="1">
      <c r="A70" s="5" t="s">
        <v>40</v>
      </c>
      <c r="B70" s="7">
        <v>153</v>
      </c>
      <c r="C70" s="7">
        <v>146</v>
      </c>
      <c r="D70" s="26">
        <f t="shared" si="13"/>
        <v>95.42483660130719</v>
      </c>
      <c r="E70" s="7">
        <v>70</v>
      </c>
      <c r="F70" s="35">
        <v>63</v>
      </c>
      <c r="G70" s="33">
        <f t="shared" si="10"/>
        <v>90</v>
      </c>
      <c r="H70" s="33">
        <v>200</v>
      </c>
      <c r="I70" s="19"/>
      <c r="J70" s="20"/>
      <c r="K70" s="26">
        <f t="shared" si="11"/>
        <v>90</v>
      </c>
      <c r="L70" s="21">
        <f t="shared" si="12"/>
        <v>92.7124183006536</v>
      </c>
      <c r="M70" s="3" t="s">
        <v>108</v>
      </c>
      <c r="N70">
        <v>30</v>
      </c>
    </row>
    <row r="71" spans="1:14" ht="15.75" customHeight="1">
      <c r="A71" s="5" t="s">
        <v>68</v>
      </c>
      <c r="B71" s="7">
        <v>161</v>
      </c>
      <c r="C71" s="7">
        <v>164</v>
      </c>
      <c r="D71" s="26">
        <f t="shared" si="13"/>
        <v>101.86335403726707</v>
      </c>
      <c r="E71" s="7">
        <v>70</v>
      </c>
      <c r="F71" s="7">
        <v>73</v>
      </c>
      <c r="G71" s="33">
        <f t="shared" si="10"/>
        <v>104.3</v>
      </c>
      <c r="H71" s="33">
        <v>200</v>
      </c>
      <c r="I71" s="19"/>
      <c r="J71" s="20"/>
      <c r="K71" s="26">
        <f t="shared" si="11"/>
        <v>104.3</v>
      </c>
      <c r="L71" s="21">
        <f t="shared" si="12"/>
        <v>103.08167701863354</v>
      </c>
      <c r="M71" s="3" t="s">
        <v>85</v>
      </c>
      <c r="N71">
        <v>31</v>
      </c>
    </row>
    <row r="72" spans="1:14" ht="15.75" customHeight="1">
      <c r="A72" s="5" t="s">
        <v>69</v>
      </c>
      <c r="B72" s="7">
        <v>161</v>
      </c>
      <c r="C72" s="7">
        <v>159</v>
      </c>
      <c r="D72" s="26">
        <f t="shared" si="13"/>
        <v>98.75776397515527</v>
      </c>
      <c r="E72" s="7">
        <v>70</v>
      </c>
      <c r="F72" s="7">
        <v>70</v>
      </c>
      <c r="G72" s="33">
        <f t="shared" si="10"/>
        <v>100</v>
      </c>
      <c r="H72" s="33">
        <v>200</v>
      </c>
      <c r="I72" s="19"/>
      <c r="J72" s="20"/>
      <c r="K72" s="26">
        <f t="shared" si="11"/>
        <v>100</v>
      </c>
      <c r="L72" s="21">
        <f t="shared" si="12"/>
        <v>99.37888198757764</v>
      </c>
      <c r="M72" s="3" t="s">
        <v>84</v>
      </c>
      <c r="N72">
        <v>32</v>
      </c>
    </row>
    <row r="73" spans="1:14" ht="15.75" customHeight="1">
      <c r="A73" s="5" t="s">
        <v>70</v>
      </c>
      <c r="B73" s="7">
        <v>231</v>
      </c>
      <c r="C73" s="7">
        <v>235</v>
      </c>
      <c r="D73" s="26">
        <f t="shared" si="13"/>
        <v>101.73160173160174</v>
      </c>
      <c r="E73" s="7">
        <v>70</v>
      </c>
      <c r="F73" s="7">
        <v>66</v>
      </c>
      <c r="G73" s="33">
        <f t="shared" si="10"/>
        <v>94.3</v>
      </c>
      <c r="H73" s="33">
        <v>200</v>
      </c>
      <c r="I73" s="19"/>
      <c r="J73" s="20"/>
      <c r="K73" s="26">
        <f t="shared" si="11"/>
        <v>94.3</v>
      </c>
      <c r="L73" s="21">
        <f t="shared" si="12"/>
        <v>98.01580086580087</v>
      </c>
      <c r="M73" s="3" t="s">
        <v>84</v>
      </c>
      <c r="N73">
        <v>33</v>
      </c>
    </row>
    <row r="74" spans="1:14" ht="15.75" customHeight="1">
      <c r="A74" s="5" t="s">
        <v>71</v>
      </c>
      <c r="B74" s="7">
        <v>171</v>
      </c>
      <c r="C74" s="7">
        <v>168</v>
      </c>
      <c r="D74" s="26">
        <f t="shared" si="13"/>
        <v>98.24561403508771</v>
      </c>
      <c r="E74" s="7">
        <v>70</v>
      </c>
      <c r="F74" s="7">
        <v>67</v>
      </c>
      <c r="G74" s="33">
        <f t="shared" si="10"/>
        <v>95.7</v>
      </c>
      <c r="H74" s="33">
        <v>200</v>
      </c>
      <c r="I74" s="19"/>
      <c r="J74" s="20"/>
      <c r="K74" s="26">
        <f t="shared" si="11"/>
        <v>95.7</v>
      </c>
      <c r="L74" s="21">
        <f t="shared" si="12"/>
        <v>96.97280701754386</v>
      </c>
      <c r="M74" s="3" t="s">
        <v>84</v>
      </c>
      <c r="N74">
        <v>34</v>
      </c>
    </row>
    <row r="75" spans="1:14" ht="15.75" customHeight="1">
      <c r="A75" s="12" t="s">
        <v>72</v>
      </c>
      <c r="B75" s="6">
        <v>104</v>
      </c>
      <c r="C75" s="7">
        <v>102</v>
      </c>
      <c r="D75" s="26">
        <f t="shared" si="13"/>
        <v>98.07692307692307</v>
      </c>
      <c r="E75" s="7">
        <v>70</v>
      </c>
      <c r="F75" s="25">
        <v>62</v>
      </c>
      <c r="G75" s="33">
        <f t="shared" si="10"/>
        <v>88.6</v>
      </c>
      <c r="H75" s="33">
        <v>200</v>
      </c>
      <c r="I75" s="19"/>
      <c r="J75" s="20"/>
      <c r="K75" s="26">
        <f t="shared" si="11"/>
        <v>88.6</v>
      </c>
      <c r="L75" s="21">
        <f>(D75+K75)/2</f>
        <v>93.33846153846153</v>
      </c>
      <c r="M75" s="3" t="s">
        <v>108</v>
      </c>
      <c r="N75">
        <v>35</v>
      </c>
    </row>
    <row r="76" spans="1:14" ht="15.75" customHeight="1">
      <c r="A76" s="5" t="s">
        <v>73</v>
      </c>
      <c r="B76" s="6">
        <v>185</v>
      </c>
      <c r="C76" s="7">
        <v>187</v>
      </c>
      <c r="D76" s="26">
        <f aca="true" t="shared" si="14" ref="D76:D81">(C76/B76)*100</f>
        <v>101.08108108108107</v>
      </c>
      <c r="E76" s="7">
        <v>70</v>
      </c>
      <c r="F76" s="7">
        <v>64</v>
      </c>
      <c r="G76" s="33">
        <f aca="true" t="shared" si="15" ref="G76:G81">ROUND((F76/E76)*100,1)</f>
        <v>91.4</v>
      </c>
      <c r="H76" s="33">
        <v>200</v>
      </c>
      <c r="I76" s="19"/>
      <c r="J76" s="20"/>
      <c r="K76" s="26">
        <f aca="true" t="shared" si="16" ref="K76:K131">G76</f>
        <v>91.4</v>
      </c>
      <c r="L76" s="21">
        <f>(D76+K76)/2</f>
        <v>96.24054054054054</v>
      </c>
      <c r="M76" s="3" t="s">
        <v>84</v>
      </c>
      <c r="N76">
        <v>36</v>
      </c>
    </row>
    <row r="77" spans="1:14" ht="15.75" customHeight="1">
      <c r="A77" s="5" t="s">
        <v>74</v>
      </c>
      <c r="B77" s="6">
        <v>103</v>
      </c>
      <c r="C77" s="7">
        <v>107</v>
      </c>
      <c r="D77" s="26">
        <f t="shared" si="14"/>
        <v>103.88349514563106</v>
      </c>
      <c r="E77" s="7">
        <v>70</v>
      </c>
      <c r="F77" s="7">
        <v>62</v>
      </c>
      <c r="G77" s="33">
        <f t="shared" si="15"/>
        <v>88.6</v>
      </c>
      <c r="H77" s="33">
        <v>200</v>
      </c>
      <c r="I77" s="19"/>
      <c r="J77" s="20"/>
      <c r="K77" s="26">
        <f t="shared" si="16"/>
        <v>88.6</v>
      </c>
      <c r="L77" s="21">
        <f aca="true" t="shared" si="17" ref="L77:L111">(D77+K77)/2</f>
        <v>96.24174757281553</v>
      </c>
      <c r="M77" s="3" t="s">
        <v>84</v>
      </c>
      <c r="N77">
        <v>37</v>
      </c>
    </row>
    <row r="78" spans="1:14" ht="15.75" customHeight="1">
      <c r="A78" s="5" t="s">
        <v>75</v>
      </c>
      <c r="B78" s="6">
        <v>166</v>
      </c>
      <c r="C78" s="7">
        <v>170</v>
      </c>
      <c r="D78" s="26">
        <f t="shared" si="14"/>
        <v>102.40963855421687</v>
      </c>
      <c r="E78" s="7">
        <v>70</v>
      </c>
      <c r="F78" s="7">
        <v>61</v>
      </c>
      <c r="G78" s="33">
        <f t="shared" si="15"/>
        <v>87.1</v>
      </c>
      <c r="H78" s="33">
        <v>200</v>
      </c>
      <c r="I78" s="19"/>
      <c r="J78" s="20"/>
      <c r="K78" s="26">
        <f t="shared" si="16"/>
        <v>87.1</v>
      </c>
      <c r="L78" s="21">
        <f t="shared" si="17"/>
        <v>94.75481927710842</v>
      </c>
      <c r="M78" s="3" t="s">
        <v>108</v>
      </c>
      <c r="N78">
        <v>38</v>
      </c>
    </row>
    <row r="79" spans="1:14" ht="15.75" customHeight="1">
      <c r="A79" s="5" t="s">
        <v>76</v>
      </c>
      <c r="B79" s="6">
        <v>162</v>
      </c>
      <c r="C79" s="7">
        <v>157</v>
      </c>
      <c r="D79" s="26">
        <f t="shared" si="14"/>
        <v>96.91358024691358</v>
      </c>
      <c r="E79" s="7">
        <v>70</v>
      </c>
      <c r="F79" s="7">
        <v>66</v>
      </c>
      <c r="G79" s="33">
        <f t="shared" si="15"/>
        <v>94.3</v>
      </c>
      <c r="H79" s="33">
        <v>200</v>
      </c>
      <c r="I79" s="19"/>
      <c r="J79" s="20"/>
      <c r="K79" s="26">
        <f t="shared" si="16"/>
        <v>94.3</v>
      </c>
      <c r="L79" s="21">
        <f t="shared" si="17"/>
        <v>95.60679012345679</v>
      </c>
      <c r="M79" s="3" t="s">
        <v>139</v>
      </c>
      <c r="N79">
        <v>39</v>
      </c>
    </row>
    <row r="80" spans="1:14" ht="15.75" customHeight="1">
      <c r="A80" s="5" t="s">
        <v>77</v>
      </c>
      <c r="B80" s="6">
        <v>179</v>
      </c>
      <c r="C80" s="7">
        <v>172</v>
      </c>
      <c r="D80" s="26">
        <f t="shared" si="14"/>
        <v>96.08938547486034</v>
      </c>
      <c r="E80" s="7">
        <v>70</v>
      </c>
      <c r="F80" s="7">
        <v>65</v>
      </c>
      <c r="G80" s="33">
        <f t="shared" si="15"/>
        <v>92.9</v>
      </c>
      <c r="H80" s="33">
        <v>200</v>
      </c>
      <c r="I80" s="19"/>
      <c r="J80" s="20"/>
      <c r="K80" s="26">
        <f t="shared" si="16"/>
        <v>92.9</v>
      </c>
      <c r="L80" s="21">
        <f t="shared" si="17"/>
        <v>94.49469273743017</v>
      </c>
      <c r="M80" s="3" t="s">
        <v>108</v>
      </c>
      <c r="N80">
        <v>40</v>
      </c>
    </row>
    <row r="81" spans="1:14" ht="15.75" customHeight="1">
      <c r="A81" s="5" t="s">
        <v>78</v>
      </c>
      <c r="B81" s="6">
        <v>155</v>
      </c>
      <c r="C81" s="7">
        <v>163</v>
      </c>
      <c r="D81" s="26">
        <f t="shared" si="14"/>
        <v>105.16129032258064</v>
      </c>
      <c r="E81" s="7">
        <v>70</v>
      </c>
      <c r="F81" s="7">
        <v>68</v>
      </c>
      <c r="G81" s="33">
        <f t="shared" si="15"/>
        <v>97.1</v>
      </c>
      <c r="H81" s="33">
        <v>200</v>
      </c>
      <c r="I81" s="19"/>
      <c r="J81" s="20"/>
      <c r="K81" s="26">
        <f t="shared" si="16"/>
        <v>97.1</v>
      </c>
      <c r="L81" s="21">
        <f t="shared" si="17"/>
        <v>101.13064516129032</v>
      </c>
      <c r="M81" s="3" t="s">
        <v>86</v>
      </c>
      <c r="N81">
        <v>41</v>
      </c>
    </row>
    <row r="82" spans="1:14" ht="15.75" customHeight="1">
      <c r="A82" s="5" t="s">
        <v>79</v>
      </c>
      <c r="B82" s="6">
        <v>172</v>
      </c>
      <c r="C82" s="7">
        <v>166</v>
      </c>
      <c r="D82" s="26">
        <f aca="true" t="shared" si="18" ref="D82:D154">(C82/B82)*100</f>
        <v>96.51162790697676</v>
      </c>
      <c r="E82" s="7">
        <v>70</v>
      </c>
      <c r="F82" s="7">
        <v>66</v>
      </c>
      <c r="G82" s="33">
        <f aca="true" t="shared" si="19" ref="G82:G156">ROUND((F82/E82)*100,1)</f>
        <v>94.3</v>
      </c>
      <c r="H82" s="33">
        <v>200</v>
      </c>
      <c r="I82" s="19"/>
      <c r="J82" s="20"/>
      <c r="K82" s="26">
        <f t="shared" si="16"/>
        <v>94.3</v>
      </c>
      <c r="L82" s="21">
        <f t="shared" si="17"/>
        <v>95.40581395348838</v>
      </c>
      <c r="M82" s="3" t="s">
        <v>139</v>
      </c>
      <c r="N82">
        <v>42</v>
      </c>
    </row>
    <row r="83" spans="1:14" ht="15.75" customHeight="1">
      <c r="A83" s="5" t="s">
        <v>80</v>
      </c>
      <c r="B83" s="6">
        <v>173</v>
      </c>
      <c r="C83" s="7">
        <v>169</v>
      </c>
      <c r="D83" s="26">
        <f t="shared" si="18"/>
        <v>97.6878612716763</v>
      </c>
      <c r="E83" s="7">
        <v>70</v>
      </c>
      <c r="F83" s="7">
        <v>64</v>
      </c>
      <c r="G83" s="33">
        <f t="shared" si="19"/>
        <v>91.4</v>
      </c>
      <c r="H83" s="33">
        <v>200</v>
      </c>
      <c r="I83" s="19"/>
      <c r="J83" s="20"/>
      <c r="K83" s="26">
        <f t="shared" si="16"/>
        <v>91.4</v>
      </c>
      <c r="L83" s="21">
        <f t="shared" si="17"/>
        <v>94.54393063583815</v>
      </c>
      <c r="M83" s="3" t="s">
        <v>108</v>
      </c>
      <c r="N83">
        <v>43</v>
      </c>
    </row>
    <row r="84" spans="1:14" ht="15.75" customHeight="1">
      <c r="A84" s="5" t="s">
        <v>81</v>
      </c>
      <c r="B84" s="6">
        <v>202</v>
      </c>
      <c r="C84" s="7">
        <v>193</v>
      </c>
      <c r="D84" s="26">
        <f t="shared" si="18"/>
        <v>95.54455445544554</v>
      </c>
      <c r="E84" s="7">
        <v>70</v>
      </c>
      <c r="F84" s="7">
        <v>59</v>
      </c>
      <c r="G84" s="33">
        <f t="shared" si="19"/>
        <v>84.3</v>
      </c>
      <c r="H84" s="33">
        <v>200</v>
      </c>
      <c r="I84" s="19"/>
      <c r="J84" s="20"/>
      <c r="K84" s="26">
        <f t="shared" si="16"/>
        <v>84.3</v>
      </c>
      <c r="L84" s="21">
        <f t="shared" si="17"/>
        <v>89.92227722772276</v>
      </c>
      <c r="M84" s="3" t="s">
        <v>108</v>
      </c>
      <c r="N84">
        <v>44</v>
      </c>
    </row>
    <row r="85" spans="1:14" ht="15.75" customHeight="1">
      <c r="A85" s="31" t="s">
        <v>94</v>
      </c>
      <c r="B85" s="6">
        <v>153</v>
      </c>
      <c r="C85" s="36">
        <v>154</v>
      </c>
      <c r="D85" s="37">
        <f aca="true" t="shared" si="20" ref="D85:D94">(C85/B85)*100</f>
        <v>100.65359477124183</v>
      </c>
      <c r="E85" s="38">
        <v>70</v>
      </c>
      <c r="F85" s="36">
        <v>67</v>
      </c>
      <c r="G85" s="33">
        <f aca="true" t="shared" si="21" ref="G85:G94">ROUND((F85/E85)*100,1)</f>
        <v>95.7</v>
      </c>
      <c r="H85" s="33">
        <v>200</v>
      </c>
      <c r="I85" s="6"/>
      <c r="J85" s="20"/>
      <c r="K85" s="26">
        <f aca="true" t="shared" si="22" ref="K85:K94">G85</f>
        <v>95.7</v>
      </c>
      <c r="L85" s="39">
        <f t="shared" si="17"/>
        <v>98.17679738562092</v>
      </c>
      <c r="M85" s="3" t="s">
        <v>139</v>
      </c>
      <c r="N85">
        <v>45</v>
      </c>
    </row>
    <row r="86" spans="1:14" ht="15.75" customHeight="1">
      <c r="A86" s="5" t="s">
        <v>137</v>
      </c>
      <c r="B86" s="6">
        <v>201</v>
      </c>
      <c r="C86" s="6">
        <v>194</v>
      </c>
      <c r="D86" s="37">
        <f t="shared" si="20"/>
        <v>96.51741293532339</v>
      </c>
      <c r="E86" s="38">
        <v>70</v>
      </c>
      <c r="F86" s="6">
        <v>67</v>
      </c>
      <c r="G86" s="33">
        <f t="shared" si="21"/>
        <v>95.7</v>
      </c>
      <c r="H86" s="33">
        <v>200</v>
      </c>
      <c r="I86" s="6"/>
      <c r="J86" s="20"/>
      <c r="K86" s="26">
        <f t="shared" si="22"/>
        <v>95.7</v>
      </c>
      <c r="L86" s="39">
        <f t="shared" si="17"/>
        <v>96.1087064676617</v>
      </c>
      <c r="M86" s="3" t="s">
        <v>139</v>
      </c>
      <c r="N86">
        <v>46</v>
      </c>
    </row>
    <row r="87" spans="1:14" ht="15.75" customHeight="1">
      <c r="A87" s="5" t="s">
        <v>138</v>
      </c>
      <c r="B87" s="6">
        <v>104</v>
      </c>
      <c r="C87" s="6">
        <v>95</v>
      </c>
      <c r="D87" s="37">
        <f t="shared" si="20"/>
        <v>91.34615384615384</v>
      </c>
      <c r="E87" s="38">
        <v>70</v>
      </c>
      <c r="F87" s="6">
        <v>59</v>
      </c>
      <c r="G87" s="33">
        <f t="shared" si="21"/>
        <v>84.3</v>
      </c>
      <c r="H87" s="33">
        <v>200</v>
      </c>
      <c r="I87" s="6"/>
      <c r="J87" s="20"/>
      <c r="K87" s="26">
        <f t="shared" si="22"/>
        <v>84.3</v>
      </c>
      <c r="L87" s="39">
        <f t="shared" si="17"/>
        <v>87.82307692307691</v>
      </c>
      <c r="M87" s="3" t="s">
        <v>108</v>
      </c>
      <c r="N87">
        <v>47</v>
      </c>
    </row>
    <row r="88" spans="1:14" ht="15.75" customHeight="1">
      <c r="A88" s="5" t="s">
        <v>28</v>
      </c>
      <c r="B88" s="6">
        <v>133</v>
      </c>
      <c r="C88" s="6">
        <v>142</v>
      </c>
      <c r="D88" s="37">
        <f t="shared" si="20"/>
        <v>106.76691729323309</v>
      </c>
      <c r="E88" s="40">
        <v>70</v>
      </c>
      <c r="F88" s="40">
        <v>65</v>
      </c>
      <c r="G88" s="33">
        <f t="shared" si="21"/>
        <v>92.9</v>
      </c>
      <c r="H88" s="33">
        <v>200</v>
      </c>
      <c r="I88" s="41"/>
      <c r="J88" s="20"/>
      <c r="K88" s="26">
        <f t="shared" si="22"/>
        <v>92.9</v>
      </c>
      <c r="L88" s="39">
        <f t="shared" si="17"/>
        <v>99.83345864661655</v>
      </c>
      <c r="M88" s="3" t="s">
        <v>139</v>
      </c>
      <c r="N88">
        <v>48</v>
      </c>
    </row>
    <row r="89" spans="1:14" ht="15.75" customHeight="1">
      <c r="A89" s="5" t="s">
        <v>30</v>
      </c>
      <c r="B89" s="6">
        <v>292</v>
      </c>
      <c r="C89" s="6">
        <v>280</v>
      </c>
      <c r="D89" s="37">
        <f t="shared" si="20"/>
        <v>95.8904109589041</v>
      </c>
      <c r="E89" s="40">
        <v>70</v>
      </c>
      <c r="F89" s="40">
        <v>60</v>
      </c>
      <c r="G89" s="33">
        <f t="shared" si="21"/>
        <v>85.7</v>
      </c>
      <c r="H89" s="33">
        <v>200</v>
      </c>
      <c r="I89" s="41"/>
      <c r="J89" s="20"/>
      <c r="K89" s="26">
        <f t="shared" si="22"/>
        <v>85.7</v>
      </c>
      <c r="L89" s="39">
        <f t="shared" si="17"/>
        <v>90.79520547945205</v>
      </c>
      <c r="M89" s="3" t="s">
        <v>108</v>
      </c>
      <c r="N89">
        <v>49</v>
      </c>
    </row>
    <row r="90" spans="1:14" ht="15.75" customHeight="1">
      <c r="A90" s="5" t="s">
        <v>32</v>
      </c>
      <c r="B90" s="6">
        <v>137</v>
      </c>
      <c r="C90" s="6">
        <v>138</v>
      </c>
      <c r="D90" s="37">
        <f t="shared" si="20"/>
        <v>100.72992700729928</v>
      </c>
      <c r="E90" s="40">
        <v>70</v>
      </c>
      <c r="F90" s="40">
        <v>62</v>
      </c>
      <c r="G90" s="33">
        <f t="shared" si="21"/>
        <v>88.6</v>
      </c>
      <c r="H90" s="33">
        <v>200</v>
      </c>
      <c r="I90" s="41"/>
      <c r="J90" s="20"/>
      <c r="K90" s="26">
        <f t="shared" si="22"/>
        <v>88.6</v>
      </c>
      <c r="L90" s="39">
        <f t="shared" si="17"/>
        <v>94.66496350364963</v>
      </c>
      <c r="M90" s="3" t="s">
        <v>108</v>
      </c>
      <c r="N90">
        <v>50</v>
      </c>
    </row>
    <row r="91" spans="1:14" ht="15.75" customHeight="1">
      <c r="A91" s="5" t="s">
        <v>33</v>
      </c>
      <c r="B91" s="6">
        <v>130</v>
      </c>
      <c r="C91" s="6">
        <v>121</v>
      </c>
      <c r="D91" s="37">
        <f t="shared" si="20"/>
        <v>93.07692307692308</v>
      </c>
      <c r="E91" s="40">
        <v>70</v>
      </c>
      <c r="F91" s="40">
        <v>59</v>
      </c>
      <c r="G91" s="33">
        <f t="shared" si="21"/>
        <v>84.3</v>
      </c>
      <c r="H91" s="33">
        <v>200</v>
      </c>
      <c r="I91" s="41"/>
      <c r="J91" s="20"/>
      <c r="K91" s="26">
        <f t="shared" si="22"/>
        <v>84.3</v>
      </c>
      <c r="L91" s="39">
        <f t="shared" si="17"/>
        <v>88.68846153846154</v>
      </c>
      <c r="M91" s="3" t="s">
        <v>108</v>
      </c>
      <c r="N91">
        <v>51</v>
      </c>
    </row>
    <row r="92" spans="1:14" ht="15.75" customHeight="1">
      <c r="A92" s="5" t="s">
        <v>34</v>
      </c>
      <c r="B92" s="6">
        <v>100</v>
      </c>
      <c r="C92" s="6">
        <v>99</v>
      </c>
      <c r="D92" s="37">
        <f t="shared" si="20"/>
        <v>99</v>
      </c>
      <c r="E92" s="40">
        <v>70</v>
      </c>
      <c r="F92" s="40">
        <v>60</v>
      </c>
      <c r="G92" s="33">
        <f t="shared" si="21"/>
        <v>85.7</v>
      </c>
      <c r="H92" s="33">
        <v>200</v>
      </c>
      <c r="I92" s="41"/>
      <c r="J92" s="20"/>
      <c r="K92" s="26">
        <f t="shared" si="22"/>
        <v>85.7</v>
      </c>
      <c r="L92" s="39">
        <f t="shared" si="17"/>
        <v>92.35</v>
      </c>
      <c r="M92" s="3" t="s">
        <v>108</v>
      </c>
      <c r="N92">
        <v>52</v>
      </c>
    </row>
    <row r="93" spans="1:14" ht="15.75" customHeight="1">
      <c r="A93" s="5" t="s">
        <v>37</v>
      </c>
      <c r="B93" s="6">
        <v>355</v>
      </c>
      <c r="C93" s="25">
        <v>342</v>
      </c>
      <c r="D93" s="37">
        <f t="shared" si="20"/>
        <v>96.3380281690141</v>
      </c>
      <c r="E93" s="40">
        <v>70</v>
      </c>
      <c r="F93" s="40">
        <v>58</v>
      </c>
      <c r="G93" s="33">
        <f t="shared" si="21"/>
        <v>82.9</v>
      </c>
      <c r="H93" s="33">
        <v>200</v>
      </c>
      <c r="I93" s="41"/>
      <c r="J93" s="20"/>
      <c r="K93" s="26">
        <f t="shared" si="22"/>
        <v>82.9</v>
      </c>
      <c r="L93" s="39">
        <f t="shared" si="17"/>
        <v>89.61901408450706</v>
      </c>
      <c r="M93" s="3" t="s">
        <v>108</v>
      </c>
      <c r="N93">
        <v>53</v>
      </c>
    </row>
    <row r="94" spans="1:14" ht="15.75" customHeight="1">
      <c r="A94" s="5" t="s">
        <v>159</v>
      </c>
      <c r="B94" s="6">
        <v>240</v>
      </c>
      <c r="C94" s="36">
        <v>49</v>
      </c>
      <c r="D94" s="37">
        <f t="shared" si="20"/>
        <v>20.416666666666668</v>
      </c>
      <c r="E94" s="40">
        <v>70</v>
      </c>
      <c r="F94" s="40">
        <v>63.5</v>
      </c>
      <c r="G94" s="33">
        <f t="shared" si="21"/>
        <v>90.7</v>
      </c>
      <c r="H94" s="33">
        <v>200</v>
      </c>
      <c r="I94" s="41"/>
      <c r="J94" s="20"/>
      <c r="K94" s="26">
        <f t="shared" si="22"/>
        <v>90.7</v>
      </c>
      <c r="L94" s="39">
        <f t="shared" si="17"/>
        <v>55.55833333333334</v>
      </c>
      <c r="M94" s="3" t="s">
        <v>108</v>
      </c>
      <c r="N94">
        <v>54</v>
      </c>
    </row>
    <row r="95" spans="1:14" ht="15.75" customHeight="1">
      <c r="A95" s="14" t="s">
        <v>109</v>
      </c>
      <c r="B95" s="29">
        <v>210</v>
      </c>
      <c r="C95" s="36">
        <v>203</v>
      </c>
      <c r="D95" s="37">
        <f t="shared" si="18"/>
        <v>96.66666666666667</v>
      </c>
      <c r="E95" s="6">
        <v>70</v>
      </c>
      <c r="F95" s="36">
        <v>69</v>
      </c>
      <c r="G95" s="33">
        <f t="shared" si="19"/>
        <v>98.6</v>
      </c>
      <c r="H95" s="33">
        <v>200</v>
      </c>
      <c r="I95" s="36"/>
      <c r="J95" s="20"/>
      <c r="K95" s="26">
        <f t="shared" si="16"/>
        <v>98.6</v>
      </c>
      <c r="L95" s="39">
        <f t="shared" si="17"/>
        <v>97.63333333333333</v>
      </c>
      <c r="M95" s="3" t="s">
        <v>139</v>
      </c>
      <c r="N95">
        <v>55</v>
      </c>
    </row>
    <row r="96" spans="1:14" ht="15.75" customHeight="1">
      <c r="A96" s="14" t="s">
        <v>110</v>
      </c>
      <c r="B96" s="29">
        <v>138</v>
      </c>
      <c r="C96" s="36">
        <v>142</v>
      </c>
      <c r="D96" s="37">
        <f t="shared" si="18"/>
        <v>102.89855072463767</v>
      </c>
      <c r="E96" s="6">
        <v>70</v>
      </c>
      <c r="F96" s="36">
        <v>66</v>
      </c>
      <c r="G96" s="33">
        <f t="shared" si="19"/>
        <v>94.3</v>
      </c>
      <c r="H96" s="33">
        <v>200</v>
      </c>
      <c r="I96" s="36"/>
      <c r="J96" s="20"/>
      <c r="K96" s="26">
        <f t="shared" si="16"/>
        <v>94.3</v>
      </c>
      <c r="L96" s="39">
        <f t="shared" si="17"/>
        <v>98.59927536231883</v>
      </c>
      <c r="M96" s="3" t="s">
        <v>139</v>
      </c>
      <c r="N96">
        <v>56</v>
      </c>
    </row>
    <row r="97" spans="1:14" ht="15.75" customHeight="1">
      <c r="A97" s="14" t="s">
        <v>111</v>
      </c>
      <c r="B97" s="29">
        <v>170</v>
      </c>
      <c r="C97" s="36">
        <v>168</v>
      </c>
      <c r="D97" s="37">
        <f t="shared" si="18"/>
        <v>98.82352941176471</v>
      </c>
      <c r="E97" s="6">
        <v>70</v>
      </c>
      <c r="F97" s="36">
        <v>65</v>
      </c>
      <c r="G97" s="33">
        <f t="shared" si="19"/>
        <v>92.9</v>
      </c>
      <c r="H97" s="33">
        <v>200</v>
      </c>
      <c r="I97" s="36"/>
      <c r="J97" s="20"/>
      <c r="K97" s="26">
        <f t="shared" si="16"/>
        <v>92.9</v>
      </c>
      <c r="L97" s="39">
        <f t="shared" si="17"/>
        <v>95.86176470588236</v>
      </c>
      <c r="M97" s="3" t="s">
        <v>139</v>
      </c>
      <c r="N97">
        <v>57</v>
      </c>
    </row>
    <row r="98" spans="1:14" ht="15.75" customHeight="1">
      <c r="A98" s="14" t="s">
        <v>112</v>
      </c>
      <c r="B98" s="29">
        <v>159</v>
      </c>
      <c r="C98" s="36">
        <v>155</v>
      </c>
      <c r="D98" s="37">
        <f t="shared" si="18"/>
        <v>97.48427672955975</v>
      </c>
      <c r="E98" s="6">
        <v>70</v>
      </c>
      <c r="F98" s="36">
        <v>61</v>
      </c>
      <c r="G98" s="33">
        <f t="shared" si="19"/>
        <v>87.1</v>
      </c>
      <c r="H98" s="33">
        <v>200</v>
      </c>
      <c r="I98" s="36"/>
      <c r="J98" s="20"/>
      <c r="K98" s="26">
        <f t="shared" si="16"/>
        <v>87.1</v>
      </c>
      <c r="L98" s="39">
        <f t="shared" si="17"/>
        <v>92.29213836477987</v>
      </c>
      <c r="M98" s="3" t="s">
        <v>108</v>
      </c>
      <c r="N98">
        <v>58</v>
      </c>
    </row>
    <row r="99" spans="1:14" ht="15.75" customHeight="1">
      <c r="A99" s="15" t="s">
        <v>87</v>
      </c>
      <c r="B99" s="29">
        <v>100</v>
      </c>
      <c r="C99" s="36">
        <v>88</v>
      </c>
      <c r="D99" s="37">
        <f t="shared" si="18"/>
        <v>88</v>
      </c>
      <c r="E99" s="6">
        <v>70</v>
      </c>
      <c r="F99" s="36">
        <v>69</v>
      </c>
      <c r="G99" s="33">
        <f t="shared" si="19"/>
        <v>98.6</v>
      </c>
      <c r="H99" s="33">
        <v>200</v>
      </c>
      <c r="I99" s="36"/>
      <c r="J99" s="20"/>
      <c r="K99" s="26">
        <f t="shared" si="16"/>
        <v>98.6</v>
      </c>
      <c r="L99" s="39">
        <f t="shared" si="17"/>
        <v>93.3</v>
      </c>
      <c r="M99" s="3" t="s">
        <v>108</v>
      </c>
      <c r="N99">
        <v>59</v>
      </c>
    </row>
    <row r="100" spans="1:14" ht="15.75" customHeight="1">
      <c r="A100" s="14" t="s">
        <v>113</v>
      </c>
      <c r="B100" s="29">
        <v>208</v>
      </c>
      <c r="C100" s="42">
        <v>193</v>
      </c>
      <c r="D100" s="37">
        <f t="shared" si="18"/>
        <v>92.78846153846155</v>
      </c>
      <c r="E100" s="6">
        <v>70</v>
      </c>
      <c r="F100" s="42">
        <v>63</v>
      </c>
      <c r="G100" s="33">
        <f t="shared" si="19"/>
        <v>90</v>
      </c>
      <c r="H100" s="33">
        <v>200</v>
      </c>
      <c r="I100" s="36"/>
      <c r="J100" s="20"/>
      <c r="K100" s="26">
        <f t="shared" si="16"/>
        <v>90</v>
      </c>
      <c r="L100" s="39">
        <f t="shared" si="17"/>
        <v>91.39423076923077</v>
      </c>
      <c r="M100" s="3" t="s">
        <v>108</v>
      </c>
      <c r="N100">
        <v>60</v>
      </c>
    </row>
    <row r="101" spans="1:14" ht="15.75" customHeight="1">
      <c r="A101" s="14" t="s">
        <v>114</v>
      </c>
      <c r="B101" s="29">
        <v>160</v>
      </c>
      <c r="C101" s="36">
        <v>158</v>
      </c>
      <c r="D101" s="37">
        <f t="shared" si="18"/>
        <v>98.75</v>
      </c>
      <c r="E101" s="6">
        <v>70</v>
      </c>
      <c r="F101" s="36">
        <v>59</v>
      </c>
      <c r="G101" s="33">
        <f t="shared" si="19"/>
        <v>84.3</v>
      </c>
      <c r="H101" s="33">
        <v>200</v>
      </c>
      <c r="I101" s="36"/>
      <c r="J101" s="20"/>
      <c r="K101" s="26">
        <f t="shared" si="16"/>
        <v>84.3</v>
      </c>
      <c r="L101" s="39">
        <f t="shared" si="17"/>
        <v>91.525</v>
      </c>
      <c r="M101" s="3" t="s">
        <v>108</v>
      </c>
      <c r="N101">
        <v>61</v>
      </c>
    </row>
    <row r="102" spans="1:14" ht="15.75" customHeight="1">
      <c r="A102" s="14" t="s">
        <v>115</v>
      </c>
      <c r="B102" s="29">
        <v>93</v>
      </c>
      <c r="C102" s="36">
        <v>88</v>
      </c>
      <c r="D102" s="37">
        <f t="shared" si="18"/>
        <v>94.6236559139785</v>
      </c>
      <c r="E102" s="6">
        <v>70</v>
      </c>
      <c r="F102" s="36">
        <v>68</v>
      </c>
      <c r="G102" s="33">
        <f t="shared" si="19"/>
        <v>97.1</v>
      </c>
      <c r="H102" s="33">
        <v>200</v>
      </c>
      <c r="I102" s="36"/>
      <c r="J102" s="20"/>
      <c r="K102" s="26">
        <f t="shared" si="16"/>
        <v>97.1</v>
      </c>
      <c r="L102" s="39">
        <f t="shared" si="17"/>
        <v>95.86182795698925</v>
      </c>
      <c r="M102" s="3" t="s">
        <v>139</v>
      </c>
      <c r="N102">
        <v>62</v>
      </c>
    </row>
    <row r="103" spans="1:14" ht="15.75" customHeight="1">
      <c r="A103" s="14" t="s">
        <v>116</v>
      </c>
      <c r="B103" s="29">
        <v>154</v>
      </c>
      <c r="C103" s="36">
        <v>169</v>
      </c>
      <c r="D103" s="37">
        <f t="shared" si="18"/>
        <v>109.74025974025975</v>
      </c>
      <c r="E103" s="6">
        <v>70</v>
      </c>
      <c r="F103" s="36">
        <v>67</v>
      </c>
      <c r="G103" s="33">
        <f t="shared" si="19"/>
        <v>95.7</v>
      </c>
      <c r="H103" s="33">
        <v>200</v>
      </c>
      <c r="I103" s="36"/>
      <c r="J103" s="20"/>
      <c r="K103" s="26">
        <f t="shared" si="16"/>
        <v>95.7</v>
      </c>
      <c r="L103" s="39">
        <f t="shared" si="17"/>
        <v>102.72012987012988</v>
      </c>
      <c r="M103" s="3" t="s">
        <v>85</v>
      </c>
      <c r="N103">
        <v>63</v>
      </c>
    </row>
    <row r="104" spans="1:14" ht="15.75" customHeight="1">
      <c r="A104" s="14" t="s">
        <v>117</v>
      </c>
      <c r="B104" s="29">
        <v>175</v>
      </c>
      <c r="C104" s="36">
        <v>171</v>
      </c>
      <c r="D104" s="37">
        <f t="shared" si="18"/>
        <v>97.71428571428571</v>
      </c>
      <c r="E104" s="6">
        <v>70</v>
      </c>
      <c r="F104" s="36">
        <v>59</v>
      </c>
      <c r="G104" s="33">
        <f t="shared" si="19"/>
        <v>84.3</v>
      </c>
      <c r="H104" s="33">
        <v>200</v>
      </c>
      <c r="I104" s="36"/>
      <c r="J104" s="20"/>
      <c r="K104" s="26">
        <f t="shared" si="16"/>
        <v>84.3</v>
      </c>
      <c r="L104" s="39">
        <f t="shared" si="17"/>
        <v>91.00714285714285</v>
      </c>
      <c r="M104" s="3" t="s">
        <v>108</v>
      </c>
      <c r="N104">
        <v>64</v>
      </c>
    </row>
    <row r="105" spans="1:14" ht="15.75" customHeight="1">
      <c r="A105" s="14" t="s">
        <v>118</v>
      </c>
      <c r="B105" s="29">
        <v>91</v>
      </c>
      <c r="C105" s="36">
        <v>85</v>
      </c>
      <c r="D105" s="37">
        <f t="shared" si="18"/>
        <v>93.4065934065934</v>
      </c>
      <c r="E105" s="6">
        <v>70</v>
      </c>
      <c r="F105" s="36">
        <v>63</v>
      </c>
      <c r="G105" s="33">
        <f t="shared" si="19"/>
        <v>90</v>
      </c>
      <c r="H105" s="33">
        <v>200</v>
      </c>
      <c r="I105" s="36"/>
      <c r="J105" s="20"/>
      <c r="K105" s="26">
        <f t="shared" si="16"/>
        <v>90</v>
      </c>
      <c r="L105" s="39">
        <f t="shared" si="17"/>
        <v>91.7032967032967</v>
      </c>
      <c r="M105" s="3" t="s">
        <v>108</v>
      </c>
      <c r="N105">
        <v>65</v>
      </c>
    </row>
    <row r="106" spans="1:14" ht="15.75" customHeight="1">
      <c r="A106" s="14" t="s">
        <v>119</v>
      </c>
      <c r="B106" s="29">
        <v>150</v>
      </c>
      <c r="C106" s="36">
        <v>143</v>
      </c>
      <c r="D106" s="37">
        <f t="shared" si="18"/>
        <v>95.33333333333334</v>
      </c>
      <c r="E106" s="6">
        <v>70</v>
      </c>
      <c r="F106" s="36">
        <v>66</v>
      </c>
      <c r="G106" s="33">
        <f t="shared" si="19"/>
        <v>94.3</v>
      </c>
      <c r="H106" s="33">
        <v>200</v>
      </c>
      <c r="I106" s="36"/>
      <c r="J106" s="20"/>
      <c r="K106" s="26">
        <f t="shared" si="16"/>
        <v>94.3</v>
      </c>
      <c r="L106" s="39">
        <f t="shared" si="17"/>
        <v>94.81666666666666</v>
      </c>
      <c r="M106" s="3" t="s">
        <v>108</v>
      </c>
      <c r="N106">
        <v>66</v>
      </c>
    </row>
    <row r="107" spans="1:14" ht="15.75" customHeight="1">
      <c r="A107" s="14" t="s">
        <v>120</v>
      </c>
      <c r="B107" s="29">
        <v>156</v>
      </c>
      <c r="C107" s="36">
        <v>155</v>
      </c>
      <c r="D107" s="37">
        <f t="shared" si="18"/>
        <v>99.35897435897436</v>
      </c>
      <c r="E107" s="6">
        <v>70</v>
      </c>
      <c r="F107" s="36">
        <v>68</v>
      </c>
      <c r="G107" s="33">
        <f t="shared" si="19"/>
        <v>97.1</v>
      </c>
      <c r="H107" s="33">
        <v>200</v>
      </c>
      <c r="I107" s="36"/>
      <c r="J107" s="20"/>
      <c r="K107" s="26">
        <f t="shared" si="16"/>
        <v>97.1</v>
      </c>
      <c r="L107" s="39">
        <f t="shared" si="17"/>
        <v>98.22948717948718</v>
      </c>
      <c r="M107" s="3" t="s">
        <v>139</v>
      </c>
      <c r="N107">
        <v>67</v>
      </c>
    </row>
    <row r="108" spans="1:14" ht="15.75" customHeight="1">
      <c r="A108" s="14" t="s">
        <v>121</v>
      </c>
      <c r="B108" s="29">
        <v>346</v>
      </c>
      <c r="C108" s="36">
        <v>300</v>
      </c>
      <c r="D108" s="37">
        <f t="shared" si="18"/>
        <v>86.70520231213872</v>
      </c>
      <c r="E108" s="6">
        <v>70</v>
      </c>
      <c r="F108" s="36">
        <v>63</v>
      </c>
      <c r="G108" s="33">
        <f t="shared" si="19"/>
        <v>90</v>
      </c>
      <c r="H108" s="33">
        <v>200</v>
      </c>
      <c r="I108" s="36"/>
      <c r="J108" s="20"/>
      <c r="K108" s="26">
        <f t="shared" si="16"/>
        <v>90</v>
      </c>
      <c r="L108" s="39">
        <f t="shared" si="17"/>
        <v>88.35260115606937</v>
      </c>
      <c r="M108" s="3" t="s">
        <v>108</v>
      </c>
      <c r="N108">
        <v>68</v>
      </c>
    </row>
    <row r="109" spans="1:14" ht="15.75" customHeight="1">
      <c r="A109" s="14" t="s">
        <v>122</v>
      </c>
      <c r="B109" s="29">
        <v>252</v>
      </c>
      <c r="C109" s="36">
        <v>249</v>
      </c>
      <c r="D109" s="37">
        <f t="shared" si="18"/>
        <v>98.80952380952381</v>
      </c>
      <c r="E109" s="6">
        <v>70</v>
      </c>
      <c r="F109" s="36">
        <v>63</v>
      </c>
      <c r="G109" s="33">
        <f t="shared" si="19"/>
        <v>90</v>
      </c>
      <c r="H109" s="33">
        <v>200</v>
      </c>
      <c r="I109" s="36"/>
      <c r="J109" s="20"/>
      <c r="K109" s="26">
        <f t="shared" si="16"/>
        <v>90</v>
      </c>
      <c r="L109" s="39">
        <f t="shared" si="17"/>
        <v>94.4047619047619</v>
      </c>
      <c r="M109" s="3" t="s">
        <v>108</v>
      </c>
      <c r="N109">
        <v>69</v>
      </c>
    </row>
    <row r="110" spans="1:14" ht="15.75" customHeight="1">
      <c r="A110" s="14" t="s">
        <v>123</v>
      </c>
      <c r="B110" s="29">
        <v>195</v>
      </c>
      <c r="C110" s="36">
        <v>201</v>
      </c>
      <c r="D110" s="37">
        <f t="shared" si="18"/>
        <v>103.07692307692307</v>
      </c>
      <c r="E110" s="6">
        <v>70</v>
      </c>
      <c r="F110" s="36">
        <v>61</v>
      </c>
      <c r="G110" s="33">
        <f t="shared" si="19"/>
        <v>87.1</v>
      </c>
      <c r="H110" s="33">
        <v>200</v>
      </c>
      <c r="I110" s="36"/>
      <c r="J110" s="20"/>
      <c r="K110" s="26">
        <f t="shared" si="16"/>
        <v>87.1</v>
      </c>
      <c r="L110" s="39">
        <f t="shared" si="17"/>
        <v>95.08846153846153</v>
      </c>
      <c r="M110" s="3" t="s">
        <v>139</v>
      </c>
      <c r="N110">
        <v>70</v>
      </c>
    </row>
    <row r="111" spans="1:14" ht="15.75" customHeight="1">
      <c r="A111" s="14" t="s">
        <v>140</v>
      </c>
      <c r="B111" s="29">
        <v>322</v>
      </c>
      <c r="C111" s="36">
        <v>305</v>
      </c>
      <c r="D111" s="37">
        <f t="shared" si="18"/>
        <v>94.72049689440993</v>
      </c>
      <c r="E111" s="6">
        <v>70</v>
      </c>
      <c r="F111" s="36">
        <v>62</v>
      </c>
      <c r="G111" s="33">
        <f t="shared" si="19"/>
        <v>88.6</v>
      </c>
      <c r="H111" s="33">
        <v>200</v>
      </c>
      <c r="I111" s="36"/>
      <c r="J111" s="20"/>
      <c r="K111" s="26">
        <f t="shared" si="16"/>
        <v>88.6</v>
      </c>
      <c r="L111" s="39">
        <f t="shared" si="17"/>
        <v>91.66024844720496</v>
      </c>
      <c r="M111" s="3" t="s">
        <v>108</v>
      </c>
      <c r="N111">
        <v>71</v>
      </c>
    </row>
    <row r="112" spans="1:14" ht="15.75" customHeight="1">
      <c r="A112" s="14" t="s">
        <v>99</v>
      </c>
      <c r="B112" s="29">
        <v>362</v>
      </c>
      <c r="C112" s="43">
        <v>357</v>
      </c>
      <c r="D112" s="37">
        <f t="shared" si="18"/>
        <v>98.61878453038673</v>
      </c>
      <c r="E112" s="38">
        <v>70</v>
      </c>
      <c r="F112" s="43">
        <v>61</v>
      </c>
      <c r="G112" s="33">
        <f t="shared" si="19"/>
        <v>87.1</v>
      </c>
      <c r="H112" s="33">
        <v>200</v>
      </c>
      <c r="I112" s="43"/>
      <c r="J112" s="20"/>
      <c r="K112" s="26">
        <f t="shared" si="16"/>
        <v>87.1</v>
      </c>
      <c r="L112" s="39">
        <f>(D112+K112)/2</f>
        <v>92.85939226519336</v>
      </c>
      <c r="M112" s="3" t="s">
        <v>108</v>
      </c>
      <c r="N112">
        <v>72</v>
      </c>
    </row>
    <row r="113" spans="1:14" ht="15.75" customHeight="1">
      <c r="A113" s="14" t="s">
        <v>88</v>
      </c>
      <c r="B113" s="29">
        <v>107</v>
      </c>
      <c r="C113" s="44">
        <v>102</v>
      </c>
      <c r="D113" s="37">
        <f t="shared" si="18"/>
        <v>95.32710280373831</v>
      </c>
      <c r="E113" s="38">
        <v>70</v>
      </c>
      <c r="F113" s="44">
        <v>69</v>
      </c>
      <c r="G113" s="33">
        <f t="shared" si="19"/>
        <v>98.6</v>
      </c>
      <c r="H113" s="33">
        <v>200</v>
      </c>
      <c r="I113" s="43"/>
      <c r="J113" s="20"/>
      <c r="K113" s="26">
        <f t="shared" si="16"/>
        <v>98.6</v>
      </c>
      <c r="L113" s="39">
        <f aca="true" t="shared" si="23" ref="L113:L155">(D113+K113)/2</f>
        <v>96.96355140186915</v>
      </c>
      <c r="M113" s="3" t="s">
        <v>139</v>
      </c>
      <c r="N113">
        <v>73</v>
      </c>
    </row>
    <row r="114" spans="1:14" ht="15.75" customHeight="1">
      <c r="A114" s="14" t="s">
        <v>89</v>
      </c>
      <c r="B114" s="29">
        <v>348</v>
      </c>
      <c r="C114" s="43">
        <v>331</v>
      </c>
      <c r="D114" s="37">
        <f t="shared" si="18"/>
        <v>95.11494252873564</v>
      </c>
      <c r="E114" s="38">
        <v>70</v>
      </c>
      <c r="F114" s="43">
        <v>64</v>
      </c>
      <c r="G114" s="33">
        <f t="shared" si="19"/>
        <v>91.4</v>
      </c>
      <c r="H114" s="33">
        <v>200</v>
      </c>
      <c r="I114" s="43"/>
      <c r="J114" s="20"/>
      <c r="K114" s="26">
        <f t="shared" si="16"/>
        <v>91.4</v>
      </c>
      <c r="L114" s="39">
        <f t="shared" si="23"/>
        <v>93.25747126436782</v>
      </c>
      <c r="M114" s="3" t="s">
        <v>108</v>
      </c>
      <c r="N114">
        <v>74</v>
      </c>
    </row>
    <row r="115" spans="1:14" ht="15.75" customHeight="1">
      <c r="A115" s="14" t="s">
        <v>141</v>
      </c>
      <c r="B115" s="29">
        <v>388</v>
      </c>
      <c r="C115" s="36">
        <v>414</v>
      </c>
      <c r="D115" s="37">
        <f t="shared" si="18"/>
        <v>106.70103092783505</v>
      </c>
      <c r="E115" s="38">
        <v>70</v>
      </c>
      <c r="F115" s="36">
        <v>64</v>
      </c>
      <c r="G115" s="33">
        <f t="shared" si="19"/>
        <v>91.4</v>
      </c>
      <c r="H115" s="33">
        <v>200</v>
      </c>
      <c r="I115" s="36"/>
      <c r="J115" s="20"/>
      <c r="K115" s="26">
        <f t="shared" si="16"/>
        <v>91.4</v>
      </c>
      <c r="L115" s="39">
        <f t="shared" si="23"/>
        <v>99.05051546391752</v>
      </c>
      <c r="M115" s="3" t="s">
        <v>139</v>
      </c>
      <c r="N115">
        <v>75</v>
      </c>
    </row>
    <row r="116" spans="1:14" ht="15.75" customHeight="1">
      <c r="A116" s="14" t="s">
        <v>90</v>
      </c>
      <c r="B116" s="29">
        <v>328</v>
      </c>
      <c r="C116" s="36">
        <v>332</v>
      </c>
      <c r="D116" s="37">
        <f t="shared" si="18"/>
        <v>101.21951219512195</v>
      </c>
      <c r="E116" s="38">
        <v>70</v>
      </c>
      <c r="F116" s="36">
        <v>68</v>
      </c>
      <c r="G116" s="33">
        <f t="shared" si="19"/>
        <v>97.1</v>
      </c>
      <c r="H116" s="33">
        <v>200</v>
      </c>
      <c r="I116" s="36"/>
      <c r="J116" s="20"/>
      <c r="K116" s="26">
        <f t="shared" si="16"/>
        <v>97.1</v>
      </c>
      <c r="L116" s="39">
        <f t="shared" si="23"/>
        <v>99.15975609756097</v>
      </c>
      <c r="M116" s="3" t="s">
        <v>139</v>
      </c>
      <c r="N116">
        <v>76</v>
      </c>
    </row>
    <row r="117" spans="1:14" ht="15.75" customHeight="1">
      <c r="A117" s="14" t="s">
        <v>91</v>
      </c>
      <c r="B117" s="29">
        <v>329</v>
      </c>
      <c r="C117" s="36">
        <v>319</v>
      </c>
      <c r="D117" s="37">
        <f t="shared" si="18"/>
        <v>96.96048632218846</v>
      </c>
      <c r="E117" s="38">
        <v>70</v>
      </c>
      <c r="F117" s="36">
        <v>68</v>
      </c>
      <c r="G117" s="33">
        <f t="shared" si="19"/>
        <v>97.1</v>
      </c>
      <c r="H117" s="33">
        <v>200</v>
      </c>
      <c r="I117" s="36"/>
      <c r="J117" s="20"/>
      <c r="K117" s="26">
        <f t="shared" si="16"/>
        <v>97.1</v>
      </c>
      <c r="L117" s="39">
        <f t="shared" si="23"/>
        <v>97.03024316109423</v>
      </c>
      <c r="M117" s="3" t="s">
        <v>139</v>
      </c>
      <c r="N117">
        <v>77</v>
      </c>
    </row>
    <row r="118" spans="1:14" ht="15.75" customHeight="1">
      <c r="A118" s="14" t="s">
        <v>142</v>
      </c>
      <c r="B118" s="29">
        <v>157</v>
      </c>
      <c r="C118" s="36">
        <v>156</v>
      </c>
      <c r="D118" s="37">
        <f t="shared" si="18"/>
        <v>99.36305732484077</v>
      </c>
      <c r="E118" s="38">
        <v>70</v>
      </c>
      <c r="F118" s="36">
        <v>72</v>
      </c>
      <c r="G118" s="33">
        <f t="shared" si="19"/>
        <v>102.9</v>
      </c>
      <c r="H118" s="33">
        <v>200</v>
      </c>
      <c r="I118" s="36"/>
      <c r="J118" s="20"/>
      <c r="K118" s="26">
        <f t="shared" si="16"/>
        <v>102.9</v>
      </c>
      <c r="L118" s="39">
        <f t="shared" si="23"/>
        <v>101.13152866242038</v>
      </c>
      <c r="M118" s="3" t="s">
        <v>85</v>
      </c>
      <c r="N118">
        <v>78</v>
      </c>
    </row>
    <row r="119" spans="1:14" ht="15.75" customHeight="1">
      <c r="A119" s="14" t="s">
        <v>143</v>
      </c>
      <c r="B119" s="29">
        <v>144</v>
      </c>
      <c r="C119" s="36">
        <v>138</v>
      </c>
      <c r="D119" s="37">
        <f t="shared" si="18"/>
        <v>95.83333333333334</v>
      </c>
      <c r="E119" s="38">
        <v>70</v>
      </c>
      <c r="F119" s="36">
        <v>66</v>
      </c>
      <c r="G119" s="33">
        <f t="shared" si="19"/>
        <v>94.3</v>
      </c>
      <c r="H119" s="33">
        <v>200</v>
      </c>
      <c r="I119" s="36"/>
      <c r="J119" s="20"/>
      <c r="K119" s="26">
        <f t="shared" si="16"/>
        <v>94.3</v>
      </c>
      <c r="L119" s="39">
        <f t="shared" si="23"/>
        <v>95.06666666666666</v>
      </c>
      <c r="M119" s="3" t="s">
        <v>139</v>
      </c>
      <c r="N119">
        <v>79</v>
      </c>
    </row>
    <row r="120" spans="1:14" ht="15.75" customHeight="1">
      <c r="A120" s="14" t="s">
        <v>124</v>
      </c>
      <c r="B120" s="29">
        <v>301</v>
      </c>
      <c r="C120" s="36">
        <v>296</v>
      </c>
      <c r="D120" s="37">
        <f t="shared" si="18"/>
        <v>98.33887043189368</v>
      </c>
      <c r="E120" s="38">
        <v>70</v>
      </c>
      <c r="F120" s="36">
        <v>65</v>
      </c>
      <c r="G120" s="33">
        <f t="shared" si="19"/>
        <v>92.9</v>
      </c>
      <c r="H120" s="33">
        <v>200</v>
      </c>
      <c r="I120" s="6"/>
      <c r="J120" s="20"/>
      <c r="K120" s="26">
        <f t="shared" si="16"/>
        <v>92.9</v>
      </c>
      <c r="L120" s="39">
        <f t="shared" si="23"/>
        <v>95.61943521594685</v>
      </c>
      <c r="M120" s="3" t="s">
        <v>139</v>
      </c>
      <c r="N120">
        <v>80</v>
      </c>
    </row>
    <row r="121" spans="1:14" ht="15.75" customHeight="1">
      <c r="A121" s="14" t="s">
        <v>93</v>
      </c>
      <c r="B121" s="29">
        <v>299</v>
      </c>
      <c r="C121" s="36">
        <v>313</v>
      </c>
      <c r="D121" s="37">
        <f t="shared" si="18"/>
        <v>104.68227424749163</v>
      </c>
      <c r="E121" s="38">
        <v>70</v>
      </c>
      <c r="F121" s="36">
        <v>68</v>
      </c>
      <c r="G121" s="33">
        <f t="shared" si="19"/>
        <v>97.1</v>
      </c>
      <c r="H121" s="33">
        <v>200</v>
      </c>
      <c r="I121" s="6"/>
      <c r="J121" s="20"/>
      <c r="K121" s="26">
        <f t="shared" si="16"/>
        <v>97.1</v>
      </c>
      <c r="L121" s="39">
        <f t="shared" si="23"/>
        <v>100.8911371237458</v>
      </c>
      <c r="M121" s="3" t="s">
        <v>85</v>
      </c>
      <c r="N121">
        <v>81</v>
      </c>
    </row>
    <row r="122" spans="1:14" s="13" customFormat="1" ht="15.75" customHeight="1">
      <c r="A122" s="14" t="s">
        <v>144</v>
      </c>
      <c r="B122" s="29">
        <v>354</v>
      </c>
      <c r="C122" s="42">
        <v>337</v>
      </c>
      <c r="D122" s="37">
        <f t="shared" si="18"/>
        <v>95.19774011299435</v>
      </c>
      <c r="E122" s="45">
        <v>70</v>
      </c>
      <c r="F122" s="42">
        <v>64</v>
      </c>
      <c r="G122" s="41">
        <f t="shared" si="19"/>
        <v>91.4</v>
      </c>
      <c r="H122" s="33">
        <v>200</v>
      </c>
      <c r="I122" s="40"/>
      <c r="J122" s="20"/>
      <c r="K122" s="26">
        <f t="shared" si="16"/>
        <v>91.4</v>
      </c>
      <c r="L122" s="46">
        <f t="shared" si="23"/>
        <v>93.29887005649718</v>
      </c>
      <c r="M122" s="3" t="s">
        <v>108</v>
      </c>
      <c r="N122">
        <v>82</v>
      </c>
    </row>
    <row r="123" spans="1:14" ht="15.75" customHeight="1">
      <c r="A123" s="14" t="s">
        <v>145</v>
      </c>
      <c r="B123" s="29">
        <v>184</v>
      </c>
      <c r="C123" s="36">
        <v>176</v>
      </c>
      <c r="D123" s="37">
        <f t="shared" si="18"/>
        <v>95.65217391304348</v>
      </c>
      <c r="E123" s="38">
        <v>70</v>
      </c>
      <c r="F123" s="36">
        <v>65</v>
      </c>
      <c r="G123" s="33">
        <f t="shared" si="19"/>
        <v>92.9</v>
      </c>
      <c r="H123" s="33">
        <v>200</v>
      </c>
      <c r="I123" s="6"/>
      <c r="J123" s="20"/>
      <c r="K123" s="26">
        <f t="shared" si="16"/>
        <v>92.9</v>
      </c>
      <c r="L123" s="39">
        <f t="shared" si="23"/>
        <v>94.27608695652174</v>
      </c>
      <c r="M123" s="3" t="s">
        <v>108</v>
      </c>
      <c r="N123">
        <v>83</v>
      </c>
    </row>
    <row r="124" spans="1:14" ht="15.75" customHeight="1">
      <c r="A124" s="14" t="s">
        <v>146</v>
      </c>
      <c r="B124" s="29">
        <v>323</v>
      </c>
      <c r="C124" s="36">
        <v>334</v>
      </c>
      <c r="D124" s="37">
        <f t="shared" si="18"/>
        <v>103.40557275541795</v>
      </c>
      <c r="E124" s="38">
        <v>70</v>
      </c>
      <c r="F124" s="36">
        <v>70</v>
      </c>
      <c r="G124" s="33">
        <f t="shared" si="19"/>
        <v>100</v>
      </c>
      <c r="H124" s="33">
        <v>200</v>
      </c>
      <c r="I124" s="6"/>
      <c r="J124" s="20"/>
      <c r="K124" s="26">
        <f t="shared" si="16"/>
        <v>100</v>
      </c>
      <c r="L124" s="39">
        <f t="shared" si="23"/>
        <v>101.70278637770897</v>
      </c>
      <c r="M124" s="3" t="s">
        <v>85</v>
      </c>
      <c r="N124">
        <v>84</v>
      </c>
    </row>
    <row r="125" spans="1:14" ht="15.75" customHeight="1">
      <c r="A125" s="14" t="s">
        <v>125</v>
      </c>
      <c r="B125" s="29">
        <v>146</v>
      </c>
      <c r="C125" s="6">
        <v>150</v>
      </c>
      <c r="D125" s="37">
        <f t="shared" si="18"/>
        <v>102.73972602739727</v>
      </c>
      <c r="E125" s="40">
        <v>70</v>
      </c>
      <c r="F125" s="42">
        <v>68</v>
      </c>
      <c r="G125" s="33">
        <f t="shared" si="19"/>
        <v>97.1</v>
      </c>
      <c r="H125" s="33">
        <v>200</v>
      </c>
      <c r="I125" s="40"/>
      <c r="J125" s="20"/>
      <c r="K125" s="26">
        <f t="shared" si="16"/>
        <v>97.1</v>
      </c>
      <c r="L125" s="39">
        <f t="shared" si="23"/>
        <v>99.91986301369863</v>
      </c>
      <c r="M125" s="3" t="s">
        <v>139</v>
      </c>
      <c r="N125">
        <v>85</v>
      </c>
    </row>
    <row r="126" spans="1:14" ht="15.75" customHeight="1">
      <c r="A126" s="15" t="s">
        <v>147</v>
      </c>
      <c r="B126" s="29">
        <v>352</v>
      </c>
      <c r="C126" s="36">
        <v>347</v>
      </c>
      <c r="D126" s="37">
        <f t="shared" si="18"/>
        <v>98.57954545454545</v>
      </c>
      <c r="E126" s="38">
        <v>70</v>
      </c>
      <c r="F126" s="36">
        <v>70</v>
      </c>
      <c r="G126" s="33">
        <f t="shared" si="19"/>
        <v>100</v>
      </c>
      <c r="H126" s="33">
        <v>200</v>
      </c>
      <c r="I126" s="6"/>
      <c r="J126" s="20"/>
      <c r="K126" s="26">
        <f t="shared" si="16"/>
        <v>100</v>
      </c>
      <c r="L126" s="39">
        <f t="shared" si="23"/>
        <v>99.28977272727272</v>
      </c>
      <c r="M126" s="3" t="s">
        <v>139</v>
      </c>
      <c r="N126">
        <v>86</v>
      </c>
    </row>
    <row r="127" spans="1:14" ht="15.75" customHeight="1">
      <c r="A127" s="14" t="s">
        <v>148</v>
      </c>
      <c r="B127" s="29">
        <v>281</v>
      </c>
      <c r="C127" s="36">
        <v>277</v>
      </c>
      <c r="D127" s="37">
        <f t="shared" si="18"/>
        <v>98.57651245551602</v>
      </c>
      <c r="E127" s="38">
        <v>70</v>
      </c>
      <c r="F127" s="36">
        <v>68</v>
      </c>
      <c r="G127" s="33">
        <f t="shared" si="19"/>
        <v>97.1</v>
      </c>
      <c r="H127" s="33">
        <v>200</v>
      </c>
      <c r="I127" s="6"/>
      <c r="J127" s="20"/>
      <c r="K127" s="26">
        <f t="shared" si="16"/>
        <v>97.1</v>
      </c>
      <c r="L127" s="39">
        <f t="shared" si="23"/>
        <v>97.83825622775801</v>
      </c>
      <c r="M127" s="3" t="s">
        <v>139</v>
      </c>
      <c r="N127">
        <v>87</v>
      </c>
    </row>
    <row r="128" spans="1:14" ht="15.75" customHeight="1">
      <c r="A128" s="14" t="s">
        <v>126</v>
      </c>
      <c r="B128" s="29">
        <v>338</v>
      </c>
      <c r="C128" s="36">
        <v>346</v>
      </c>
      <c r="D128" s="37">
        <f t="shared" si="18"/>
        <v>102.36686390532543</v>
      </c>
      <c r="E128" s="38">
        <v>70</v>
      </c>
      <c r="F128" s="36">
        <v>73</v>
      </c>
      <c r="G128" s="33">
        <f t="shared" si="19"/>
        <v>104.3</v>
      </c>
      <c r="H128" s="33">
        <v>200</v>
      </c>
      <c r="I128" s="6"/>
      <c r="J128" s="20"/>
      <c r="K128" s="26">
        <f t="shared" si="16"/>
        <v>104.3</v>
      </c>
      <c r="L128" s="39">
        <f t="shared" si="23"/>
        <v>103.33343195266272</v>
      </c>
      <c r="M128" s="3" t="s">
        <v>85</v>
      </c>
      <c r="N128">
        <v>88</v>
      </c>
    </row>
    <row r="129" spans="1:14" ht="15.75" customHeight="1">
      <c r="A129" s="15" t="s">
        <v>127</v>
      </c>
      <c r="B129" s="29">
        <v>199</v>
      </c>
      <c r="C129" s="36">
        <v>194</v>
      </c>
      <c r="D129" s="37">
        <f t="shared" si="18"/>
        <v>97.48743718592965</v>
      </c>
      <c r="E129" s="38">
        <v>70</v>
      </c>
      <c r="F129" s="36">
        <v>65</v>
      </c>
      <c r="G129" s="33">
        <f t="shared" si="19"/>
        <v>92.9</v>
      </c>
      <c r="H129" s="33">
        <v>200</v>
      </c>
      <c r="I129" s="6"/>
      <c r="J129" s="20"/>
      <c r="K129" s="26">
        <f t="shared" si="16"/>
        <v>92.9</v>
      </c>
      <c r="L129" s="39">
        <f t="shared" si="23"/>
        <v>95.19371859296483</v>
      </c>
      <c r="M129" s="3" t="s">
        <v>139</v>
      </c>
      <c r="N129">
        <v>89</v>
      </c>
    </row>
    <row r="130" spans="1:14" ht="15.75" customHeight="1">
      <c r="A130" s="14" t="s">
        <v>128</v>
      </c>
      <c r="B130" s="29">
        <v>329</v>
      </c>
      <c r="C130" s="36">
        <v>324</v>
      </c>
      <c r="D130" s="37">
        <f t="shared" si="18"/>
        <v>98.48024316109422</v>
      </c>
      <c r="E130" s="40">
        <v>70</v>
      </c>
      <c r="F130" s="42">
        <v>68</v>
      </c>
      <c r="G130" s="33">
        <f t="shared" si="19"/>
        <v>97.1</v>
      </c>
      <c r="H130" s="33">
        <v>200</v>
      </c>
      <c r="I130" s="41"/>
      <c r="J130" s="20"/>
      <c r="K130" s="26">
        <f t="shared" si="16"/>
        <v>97.1</v>
      </c>
      <c r="L130" s="39">
        <f t="shared" si="23"/>
        <v>97.79012158054711</v>
      </c>
      <c r="M130" s="3" t="s">
        <v>139</v>
      </c>
      <c r="N130">
        <v>90</v>
      </c>
    </row>
    <row r="131" spans="1:14" ht="15.75" customHeight="1">
      <c r="A131" s="14" t="s">
        <v>149</v>
      </c>
      <c r="B131" s="29">
        <v>358</v>
      </c>
      <c r="C131" s="36">
        <v>358</v>
      </c>
      <c r="D131" s="37">
        <f t="shared" si="18"/>
        <v>100</v>
      </c>
      <c r="E131" s="40">
        <v>70</v>
      </c>
      <c r="F131" s="42">
        <v>67</v>
      </c>
      <c r="G131" s="33">
        <f t="shared" si="19"/>
        <v>95.7</v>
      </c>
      <c r="H131" s="33">
        <v>200</v>
      </c>
      <c r="I131" s="41"/>
      <c r="J131" s="20"/>
      <c r="K131" s="26">
        <f t="shared" si="16"/>
        <v>95.7</v>
      </c>
      <c r="L131" s="39">
        <f t="shared" si="23"/>
        <v>97.85</v>
      </c>
      <c r="M131" s="3" t="s">
        <v>139</v>
      </c>
      <c r="N131">
        <v>91</v>
      </c>
    </row>
    <row r="132" spans="1:14" ht="15.75" customHeight="1">
      <c r="A132" s="14" t="s">
        <v>129</v>
      </c>
      <c r="B132" s="29">
        <v>386</v>
      </c>
      <c r="C132" s="36">
        <v>385</v>
      </c>
      <c r="D132" s="37">
        <f>(C132/B132)*100</f>
        <v>99.74093264248705</v>
      </c>
      <c r="E132" s="40">
        <v>70</v>
      </c>
      <c r="F132" s="42">
        <v>67</v>
      </c>
      <c r="G132" s="33">
        <f>ROUND((F132/E132)*100,1)</f>
        <v>95.7</v>
      </c>
      <c r="H132" s="33">
        <v>200</v>
      </c>
      <c r="I132" s="41"/>
      <c r="J132" s="20"/>
      <c r="K132" s="26">
        <f>G132</f>
        <v>95.7</v>
      </c>
      <c r="L132" s="39">
        <f>(D132+K132)/2</f>
        <v>97.72046632124352</v>
      </c>
      <c r="M132" s="3" t="s">
        <v>139</v>
      </c>
      <c r="N132">
        <v>92</v>
      </c>
    </row>
    <row r="133" spans="1:14" ht="15.75" customHeight="1">
      <c r="A133" s="14" t="s">
        <v>96</v>
      </c>
      <c r="B133" s="29">
        <v>368</v>
      </c>
      <c r="C133" s="36">
        <v>346</v>
      </c>
      <c r="D133" s="37">
        <f>(C133/B133)*100</f>
        <v>94.02173913043478</v>
      </c>
      <c r="E133" s="40">
        <v>70</v>
      </c>
      <c r="F133" s="42">
        <v>67</v>
      </c>
      <c r="G133" s="33">
        <f>ROUND((F133/E133)*100,1)</f>
        <v>95.7</v>
      </c>
      <c r="H133" s="33">
        <v>200</v>
      </c>
      <c r="I133" s="41"/>
      <c r="J133" s="20"/>
      <c r="K133" s="26">
        <f>G133</f>
        <v>95.7</v>
      </c>
      <c r="L133" s="39">
        <f>(D133+K133)/2</f>
        <v>94.8608695652174</v>
      </c>
      <c r="M133" s="3" t="s">
        <v>108</v>
      </c>
      <c r="N133">
        <v>93</v>
      </c>
    </row>
    <row r="134" spans="1:14" ht="15.75" customHeight="1">
      <c r="A134" s="14" t="s">
        <v>130</v>
      </c>
      <c r="B134" s="29">
        <v>364</v>
      </c>
      <c r="C134" s="36">
        <v>360</v>
      </c>
      <c r="D134" s="37">
        <f>(C134/B134)*100</f>
        <v>98.9010989010989</v>
      </c>
      <c r="E134" s="40">
        <v>70</v>
      </c>
      <c r="F134" s="42">
        <v>70</v>
      </c>
      <c r="G134" s="33">
        <f>ROUND((F134/E134)*100,1)</f>
        <v>100</v>
      </c>
      <c r="H134" s="33">
        <v>200</v>
      </c>
      <c r="I134" s="41"/>
      <c r="J134" s="20"/>
      <c r="K134" s="26">
        <f>G134</f>
        <v>100</v>
      </c>
      <c r="L134" s="39">
        <f>(D134+K134)/2</f>
        <v>99.45054945054946</v>
      </c>
      <c r="M134" s="3" t="s">
        <v>139</v>
      </c>
      <c r="N134">
        <v>94</v>
      </c>
    </row>
    <row r="135" spans="1:14" ht="15.75" customHeight="1">
      <c r="A135" s="14" t="s">
        <v>131</v>
      </c>
      <c r="B135" s="29">
        <v>326</v>
      </c>
      <c r="C135" s="36">
        <v>328</v>
      </c>
      <c r="D135" s="37">
        <f t="shared" si="18"/>
        <v>100.61349693251533</v>
      </c>
      <c r="E135" s="40">
        <v>70</v>
      </c>
      <c r="F135" s="42">
        <v>58</v>
      </c>
      <c r="G135" s="33">
        <f t="shared" si="19"/>
        <v>82.9</v>
      </c>
      <c r="H135" s="33">
        <v>200</v>
      </c>
      <c r="I135" s="41"/>
      <c r="J135" s="20"/>
      <c r="K135" s="26">
        <f aca="true" t="shared" si="24" ref="K135:K155">G135</f>
        <v>82.9</v>
      </c>
      <c r="L135" s="39">
        <f t="shared" si="23"/>
        <v>91.75674846625768</v>
      </c>
      <c r="M135" s="3" t="s">
        <v>108</v>
      </c>
      <c r="N135">
        <v>95</v>
      </c>
    </row>
    <row r="136" spans="1:14" ht="15.75" customHeight="1">
      <c r="A136" s="14" t="s">
        <v>132</v>
      </c>
      <c r="B136" s="29">
        <v>373</v>
      </c>
      <c r="C136" s="36">
        <v>368</v>
      </c>
      <c r="D136" s="37">
        <f t="shared" si="18"/>
        <v>98.65951742627345</v>
      </c>
      <c r="E136" s="40">
        <v>70</v>
      </c>
      <c r="F136" s="42">
        <v>67</v>
      </c>
      <c r="G136" s="33">
        <f t="shared" si="19"/>
        <v>95.7</v>
      </c>
      <c r="H136" s="33">
        <v>200</v>
      </c>
      <c r="I136" s="41"/>
      <c r="J136" s="20"/>
      <c r="K136" s="26">
        <f t="shared" si="24"/>
        <v>95.7</v>
      </c>
      <c r="L136" s="39">
        <f t="shared" si="23"/>
        <v>97.17975871313672</v>
      </c>
      <c r="M136" s="3" t="s">
        <v>139</v>
      </c>
      <c r="N136">
        <v>96</v>
      </c>
    </row>
    <row r="137" spans="1:14" ht="15.75" customHeight="1">
      <c r="A137" s="14" t="s">
        <v>133</v>
      </c>
      <c r="B137" s="29">
        <v>343</v>
      </c>
      <c r="C137" s="36">
        <v>342</v>
      </c>
      <c r="D137" s="37">
        <f t="shared" si="18"/>
        <v>99.70845481049562</v>
      </c>
      <c r="E137" s="40">
        <v>70</v>
      </c>
      <c r="F137" s="42">
        <v>72</v>
      </c>
      <c r="G137" s="33">
        <f t="shared" si="19"/>
        <v>102.9</v>
      </c>
      <c r="H137" s="33">
        <v>200</v>
      </c>
      <c r="I137" s="41"/>
      <c r="J137" s="20"/>
      <c r="K137" s="26">
        <f t="shared" si="24"/>
        <v>102.9</v>
      </c>
      <c r="L137" s="39">
        <f t="shared" si="23"/>
        <v>101.30422740524781</v>
      </c>
      <c r="M137" s="3" t="s">
        <v>85</v>
      </c>
      <c r="N137">
        <v>97</v>
      </c>
    </row>
    <row r="138" spans="1:14" ht="15.75" customHeight="1">
      <c r="A138" s="14" t="s">
        <v>150</v>
      </c>
      <c r="B138" s="29">
        <v>174</v>
      </c>
      <c r="C138" s="36">
        <v>163</v>
      </c>
      <c r="D138" s="37">
        <f t="shared" si="18"/>
        <v>93.67816091954023</v>
      </c>
      <c r="E138" s="40">
        <v>70</v>
      </c>
      <c r="F138" s="42">
        <v>56</v>
      </c>
      <c r="G138" s="33">
        <f t="shared" si="19"/>
        <v>80</v>
      </c>
      <c r="H138" s="33">
        <v>200</v>
      </c>
      <c r="I138" s="41"/>
      <c r="J138" s="20"/>
      <c r="K138" s="26">
        <f t="shared" si="24"/>
        <v>80</v>
      </c>
      <c r="L138" s="39">
        <f t="shared" si="23"/>
        <v>86.83908045977012</v>
      </c>
      <c r="M138" s="3" t="s">
        <v>108</v>
      </c>
      <c r="N138">
        <v>98</v>
      </c>
    </row>
    <row r="139" spans="1:14" ht="15.75" customHeight="1">
      <c r="A139" s="5" t="s">
        <v>98</v>
      </c>
      <c r="B139" s="40">
        <v>142</v>
      </c>
      <c r="C139" s="36">
        <v>136</v>
      </c>
      <c r="D139" s="37">
        <f t="shared" si="18"/>
        <v>95.77464788732394</v>
      </c>
      <c r="E139" s="40">
        <v>70</v>
      </c>
      <c r="F139" s="42">
        <v>64</v>
      </c>
      <c r="G139" s="33">
        <f t="shared" si="19"/>
        <v>91.4</v>
      </c>
      <c r="H139" s="33">
        <v>200</v>
      </c>
      <c r="I139" s="41"/>
      <c r="J139" s="20"/>
      <c r="K139" s="26">
        <f t="shared" si="24"/>
        <v>91.4</v>
      </c>
      <c r="L139" s="39">
        <f t="shared" si="23"/>
        <v>93.58732394366197</v>
      </c>
      <c r="M139" s="3" t="s">
        <v>108</v>
      </c>
      <c r="N139">
        <v>99</v>
      </c>
    </row>
    <row r="140" spans="1:14" ht="15.75" customHeight="1">
      <c r="A140" s="5" t="s">
        <v>95</v>
      </c>
      <c r="B140" s="40">
        <v>377</v>
      </c>
      <c r="C140" s="36">
        <v>357</v>
      </c>
      <c r="D140" s="37">
        <f t="shared" si="18"/>
        <v>94.6949602122016</v>
      </c>
      <c r="E140" s="40">
        <v>70</v>
      </c>
      <c r="F140" s="42">
        <v>62</v>
      </c>
      <c r="G140" s="33">
        <f t="shared" si="19"/>
        <v>88.6</v>
      </c>
      <c r="H140" s="33">
        <v>200</v>
      </c>
      <c r="I140" s="41"/>
      <c r="J140" s="20"/>
      <c r="K140" s="26">
        <f t="shared" si="24"/>
        <v>88.6</v>
      </c>
      <c r="L140" s="39">
        <f t="shared" si="23"/>
        <v>91.6474801061008</v>
      </c>
      <c r="M140" s="3" t="s">
        <v>108</v>
      </c>
      <c r="N140">
        <v>100</v>
      </c>
    </row>
    <row r="141" spans="1:14" ht="15.75" customHeight="1">
      <c r="A141" s="5" t="s">
        <v>97</v>
      </c>
      <c r="B141" s="40">
        <v>344</v>
      </c>
      <c r="C141" s="36">
        <v>339</v>
      </c>
      <c r="D141" s="37">
        <f t="shared" si="18"/>
        <v>98.54651162790698</v>
      </c>
      <c r="E141" s="40">
        <v>70</v>
      </c>
      <c r="F141" s="42">
        <v>63</v>
      </c>
      <c r="G141" s="33">
        <f t="shared" si="19"/>
        <v>90</v>
      </c>
      <c r="H141" s="33">
        <v>200</v>
      </c>
      <c r="I141" s="41"/>
      <c r="J141" s="20"/>
      <c r="K141" s="26">
        <f t="shared" si="24"/>
        <v>90</v>
      </c>
      <c r="L141" s="39">
        <f t="shared" si="23"/>
        <v>94.27325581395348</v>
      </c>
      <c r="M141" s="3" t="s">
        <v>108</v>
      </c>
      <c r="N141">
        <v>101</v>
      </c>
    </row>
    <row r="142" spans="1:14" ht="15.75" customHeight="1">
      <c r="A142" s="5" t="s">
        <v>134</v>
      </c>
      <c r="B142" s="40">
        <v>303</v>
      </c>
      <c r="C142" s="36">
        <v>303</v>
      </c>
      <c r="D142" s="37">
        <f t="shared" si="18"/>
        <v>100</v>
      </c>
      <c r="E142" s="40">
        <v>70</v>
      </c>
      <c r="F142" s="42">
        <v>65</v>
      </c>
      <c r="G142" s="33">
        <f t="shared" si="19"/>
        <v>92.9</v>
      </c>
      <c r="H142" s="33">
        <v>200</v>
      </c>
      <c r="I142" s="41"/>
      <c r="J142" s="20"/>
      <c r="K142" s="26">
        <f t="shared" si="24"/>
        <v>92.9</v>
      </c>
      <c r="L142" s="39">
        <f t="shared" si="23"/>
        <v>96.45</v>
      </c>
      <c r="M142" s="3" t="s">
        <v>139</v>
      </c>
      <c r="N142">
        <v>102</v>
      </c>
    </row>
    <row r="143" spans="1:14" ht="15.75" customHeight="1">
      <c r="A143" s="5" t="s">
        <v>135</v>
      </c>
      <c r="B143" s="40">
        <v>79</v>
      </c>
      <c r="C143" s="36">
        <v>72</v>
      </c>
      <c r="D143" s="37">
        <f t="shared" si="18"/>
        <v>91.13924050632912</v>
      </c>
      <c r="E143" s="40">
        <v>70</v>
      </c>
      <c r="F143" s="42">
        <v>62</v>
      </c>
      <c r="G143" s="33">
        <f t="shared" si="19"/>
        <v>88.6</v>
      </c>
      <c r="H143" s="33">
        <v>200</v>
      </c>
      <c r="I143" s="41"/>
      <c r="J143" s="20"/>
      <c r="K143" s="26">
        <f t="shared" si="24"/>
        <v>88.6</v>
      </c>
      <c r="L143" s="39">
        <f t="shared" si="23"/>
        <v>89.86962025316456</v>
      </c>
      <c r="M143" s="3" t="s">
        <v>108</v>
      </c>
      <c r="N143">
        <v>103</v>
      </c>
    </row>
    <row r="144" spans="1:14" ht="15.75" customHeight="1">
      <c r="A144" s="5" t="s">
        <v>136</v>
      </c>
      <c r="B144" s="40">
        <v>220</v>
      </c>
      <c r="C144" s="36">
        <v>200</v>
      </c>
      <c r="D144" s="37">
        <f t="shared" si="18"/>
        <v>90.9090909090909</v>
      </c>
      <c r="E144" s="40">
        <v>70</v>
      </c>
      <c r="F144" s="42">
        <v>59</v>
      </c>
      <c r="G144" s="33">
        <f t="shared" si="19"/>
        <v>84.3</v>
      </c>
      <c r="H144" s="33">
        <v>200</v>
      </c>
      <c r="I144" s="41"/>
      <c r="J144" s="20"/>
      <c r="K144" s="26">
        <f t="shared" si="24"/>
        <v>84.3</v>
      </c>
      <c r="L144" s="39">
        <f t="shared" si="23"/>
        <v>87.60454545454544</v>
      </c>
      <c r="M144" s="3" t="s">
        <v>108</v>
      </c>
      <c r="N144">
        <v>104</v>
      </c>
    </row>
    <row r="145" spans="1:14" ht="15.75" customHeight="1">
      <c r="A145" s="12" t="s">
        <v>151</v>
      </c>
      <c r="B145" s="40">
        <v>120</v>
      </c>
      <c r="C145" s="36">
        <v>116</v>
      </c>
      <c r="D145" s="37">
        <f t="shared" si="18"/>
        <v>96.66666666666667</v>
      </c>
      <c r="E145" s="40">
        <v>70</v>
      </c>
      <c r="F145" s="42">
        <v>70</v>
      </c>
      <c r="G145" s="33">
        <f t="shared" si="19"/>
        <v>100</v>
      </c>
      <c r="H145" s="33">
        <v>200</v>
      </c>
      <c r="I145" s="41"/>
      <c r="J145" s="20"/>
      <c r="K145" s="26">
        <f t="shared" si="24"/>
        <v>100</v>
      </c>
      <c r="L145" s="39">
        <f t="shared" si="23"/>
        <v>98.33333333333334</v>
      </c>
      <c r="M145" s="3" t="s">
        <v>139</v>
      </c>
      <c r="N145">
        <v>105</v>
      </c>
    </row>
    <row r="146" spans="1:14" ht="15.75" customHeight="1">
      <c r="A146" s="16" t="s">
        <v>152</v>
      </c>
      <c r="B146" s="50">
        <v>116</v>
      </c>
      <c r="C146" s="36">
        <v>105</v>
      </c>
      <c r="D146" s="37">
        <f t="shared" si="18"/>
        <v>90.51724137931035</v>
      </c>
      <c r="E146" s="40">
        <v>70</v>
      </c>
      <c r="F146" s="42">
        <v>73</v>
      </c>
      <c r="G146" s="33">
        <f t="shared" si="19"/>
        <v>104.3</v>
      </c>
      <c r="H146" s="33">
        <v>200</v>
      </c>
      <c r="I146" s="41"/>
      <c r="J146" s="20"/>
      <c r="K146" s="26">
        <f t="shared" si="24"/>
        <v>104.3</v>
      </c>
      <c r="L146" s="39">
        <f t="shared" si="23"/>
        <v>97.40862068965518</v>
      </c>
      <c r="M146" s="3" t="s">
        <v>139</v>
      </c>
      <c r="N146">
        <v>106</v>
      </c>
    </row>
    <row r="147" spans="1:14" ht="15.75" customHeight="1">
      <c r="A147" s="17" t="s">
        <v>105</v>
      </c>
      <c r="B147" s="6">
        <v>125</v>
      </c>
      <c r="C147" s="36">
        <v>119</v>
      </c>
      <c r="D147" s="37">
        <f t="shared" si="18"/>
        <v>95.19999999999999</v>
      </c>
      <c r="E147" s="40">
        <v>70</v>
      </c>
      <c r="F147" s="40">
        <v>63</v>
      </c>
      <c r="G147" s="33">
        <f t="shared" si="19"/>
        <v>90</v>
      </c>
      <c r="H147" s="33">
        <v>200</v>
      </c>
      <c r="I147" s="41"/>
      <c r="J147" s="20"/>
      <c r="K147" s="26">
        <f t="shared" si="24"/>
        <v>90</v>
      </c>
      <c r="L147" s="47">
        <f t="shared" si="23"/>
        <v>92.6</v>
      </c>
      <c r="M147" s="3" t="s">
        <v>108</v>
      </c>
      <c r="N147">
        <v>107</v>
      </c>
    </row>
    <row r="148" spans="1:14" ht="15.75" customHeight="1">
      <c r="A148" s="17" t="s">
        <v>154</v>
      </c>
      <c r="B148" s="6">
        <v>118</v>
      </c>
      <c r="C148" s="36">
        <v>113</v>
      </c>
      <c r="D148" s="37">
        <f t="shared" si="18"/>
        <v>95.76271186440678</v>
      </c>
      <c r="E148" s="40">
        <v>70</v>
      </c>
      <c r="F148" s="40">
        <v>67</v>
      </c>
      <c r="G148" s="33">
        <f t="shared" si="19"/>
        <v>95.7</v>
      </c>
      <c r="H148" s="33">
        <v>200</v>
      </c>
      <c r="I148" s="41"/>
      <c r="J148" s="20"/>
      <c r="K148" s="26">
        <f t="shared" si="24"/>
        <v>95.7</v>
      </c>
      <c r="L148" s="39">
        <f t="shared" si="23"/>
        <v>95.7313559322034</v>
      </c>
      <c r="M148" s="3" t="s">
        <v>139</v>
      </c>
      <c r="N148">
        <v>108</v>
      </c>
    </row>
    <row r="149" spans="1:14" ht="15.75" customHeight="1">
      <c r="A149" s="17" t="s">
        <v>155</v>
      </c>
      <c r="B149" s="6">
        <v>82</v>
      </c>
      <c r="C149" s="36">
        <v>84</v>
      </c>
      <c r="D149" s="37">
        <f t="shared" si="18"/>
        <v>102.4390243902439</v>
      </c>
      <c r="E149" s="40">
        <v>70</v>
      </c>
      <c r="F149" s="40">
        <v>63</v>
      </c>
      <c r="G149" s="33">
        <f t="shared" si="19"/>
        <v>90</v>
      </c>
      <c r="H149" s="33">
        <v>200</v>
      </c>
      <c r="I149" s="41"/>
      <c r="J149" s="20"/>
      <c r="K149" s="26">
        <f t="shared" si="24"/>
        <v>90</v>
      </c>
      <c r="L149" s="39">
        <f t="shared" si="23"/>
        <v>96.21951219512195</v>
      </c>
      <c r="M149" s="3" t="s">
        <v>139</v>
      </c>
      <c r="N149">
        <v>109</v>
      </c>
    </row>
    <row r="150" spans="1:14" ht="15.75" customHeight="1">
      <c r="A150" s="18" t="s">
        <v>156</v>
      </c>
      <c r="B150" s="6">
        <v>289</v>
      </c>
      <c r="C150" s="36">
        <v>269</v>
      </c>
      <c r="D150" s="37">
        <f t="shared" si="18"/>
        <v>93.07958477508652</v>
      </c>
      <c r="E150" s="40">
        <v>70</v>
      </c>
      <c r="F150" s="40">
        <v>63</v>
      </c>
      <c r="G150" s="33">
        <f t="shared" si="19"/>
        <v>90</v>
      </c>
      <c r="H150" s="33">
        <v>200</v>
      </c>
      <c r="I150" s="41"/>
      <c r="J150" s="20"/>
      <c r="K150" s="26">
        <f t="shared" si="24"/>
        <v>90</v>
      </c>
      <c r="L150" s="39">
        <f t="shared" si="23"/>
        <v>91.53979238754326</v>
      </c>
      <c r="M150" s="3" t="s">
        <v>108</v>
      </c>
      <c r="N150">
        <v>110</v>
      </c>
    </row>
    <row r="151" spans="1:14" ht="15.75" customHeight="1">
      <c r="A151" s="18" t="s">
        <v>157</v>
      </c>
      <c r="B151" s="6">
        <v>115</v>
      </c>
      <c r="C151" s="36"/>
      <c r="D151" s="37">
        <f t="shared" si="18"/>
        <v>0</v>
      </c>
      <c r="E151" s="40">
        <v>70</v>
      </c>
      <c r="F151" s="40"/>
      <c r="G151" s="33">
        <f t="shared" si="19"/>
        <v>0</v>
      </c>
      <c r="H151" s="33">
        <v>200</v>
      </c>
      <c r="I151" s="41"/>
      <c r="J151" s="20"/>
      <c r="K151" s="26">
        <f t="shared" si="24"/>
        <v>0</v>
      </c>
      <c r="L151" s="39">
        <f t="shared" si="23"/>
        <v>0</v>
      </c>
      <c r="M151" s="3" t="s">
        <v>108</v>
      </c>
      <c r="N151">
        <v>111</v>
      </c>
    </row>
    <row r="152" spans="1:14" ht="15.75" customHeight="1">
      <c r="A152" s="18" t="s">
        <v>106</v>
      </c>
      <c r="B152" s="6">
        <v>244</v>
      </c>
      <c r="C152" s="36">
        <v>262</v>
      </c>
      <c r="D152" s="37">
        <f t="shared" si="18"/>
        <v>107.37704918032787</v>
      </c>
      <c r="E152" s="40">
        <v>70</v>
      </c>
      <c r="F152" s="40">
        <v>63</v>
      </c>
      <c r="G152" s="33">
        <f t="shared" si="19"/>
        <v>90</v>
      </c>
      <c r="H152" s="33">
        <v>200</v>
      </c>
      <c r="I152" s="41"/>
      <c r="J152" s="20"/>
      <c r="K152" s="26">
        <f t="shared" si="24"/>
        <v>90</v>
      </c>
      <c r="L152" s="39">
        <f t="shared" si="23"/>
        <v>98.68852459016394</v>
      </c>
      <c r="M152" s="3" t="s">
        <v>139</v>
      </c>
      <c r="N152">
        <v>112</v>
      </c>
    </row>
    <row r="153" spans="1:14" ht="15.75" customHeight="1">
      <c r="A153" s="18" t="s">
        <v>158</v>
      </c>
      <c r="B153" s="6">
        <v>341</v>
      </c>
      <c r="C153" s="36">
        <v>341</v>
      </c>
      <c r="D153" s="37">
        <f t="shared" si="18"/>
        <v>100</v>
      </c>
      <c r="E153" s="40">
        <v>70</v>
      </c>
      <c r="F153" s="40">
        <v>67</v>
      </c>
      <c r="G153" s="33">
        <f t="shared" si="19"/>
        <v>95.7</v>
      </c>
      <c r="H153" s="33">
        <v>200</v>
      </c>
      <c r="I153" s="41"/>
      <c r="J153" s="20"/>
      <c r="K153" s="26">
        <f t="shared" si="24"/>
        <v>95.7</v>
      </c>
      <c r="L153" s="39">
        <f t="shared" si="23"/>
        <v>97.85</v>
      </c>
      <c r="M153" s="3" t="s">
        <v>139</v>
      </c>
      <c r="N153">
        <v>113</v>
      </c>
    </row>
    <row r="154" spans="1:14" ht="15.75" customHeight="1">
      <c r="A154" s="18" t="s">
        <v>100</v>
      </c>
      <c r="B154" s="6">
        <v>308</v>
      </c>
      <c r="C154" s="36">
        <v>316</v>
      </c>
      <c r="D154" s="37">
        <f t="shared" si="18"/>
        <v>102.59740259740259</v>
      </c>
      <c r="E154" s="40">
        <v>70</v>
      </c>
      <c r="F154" s="40">
        <v>55</v>
      </c>
      <c r="G154" s="33">
        <f t="shared" si="19"/>
        <v>78.6</v>
      </c>
      <c r="H154" s="33">
        <v>200</v>
      </c>
      <c r="I154" s="41"/>
      <c r="J154" s="20"/>
      <c r="K154" s="26">
        <f t="shared" si="24"/>
        <v>78.6</v>
      </c>
      <c r="L154" s="39">
        <f>(D154+K154)/2</f>
        <v>90.59870129870129</v>
      </c>
      <c r="M154" s="3" t="s">
        <v>108</v>
      </c>
      <c r="N154">
        <v>114</v>
      </c>
    </row>
    <row r="155" spans="1:13" ht="15.75" customHeight="1">
      <c r="A155" s="53" t="s">
        <v>14</v>
      </c>
      <c r="B155" s="48">
        <f>SUM(B41:B154)</f>
        <v>24109</v>
      </c>
      <c r="C155" s="49">
        <f>SUM(C41:C154)</f>
        <v>23331</v>
      </c>
      <c r="D155" s="54">
        <f>(C155/B155)*100</f>
        <v>96.77298934008047</v>
      </c>
      <c r="E155" s="24">
        <f>SUM(E41:E154)/114</f>
        <v>70</v>
      </c>
      <c r="F155" s="24">
        <f>SUM(F41:F154)/114</f>
        <v>63.49122807017544</v>
      </c>
      <c r="G155" s="33">
        <f>ROUND((F155/E155)*100,1)</f>
        <v>90.7</v>
      </c>
      <c r="H155" s="33">
        <v>200</v>
      </c>
      <c r="I155" s="25"/>
      <c r="J155" s="20"/>
      <c r="K155" s="26">
        <f t="shared" si="24"/>
        <v>90.7</v>
      </c>
      <c r="L155" s="39">
        <f t="shared" si="23"/>
        <v>93.73649467004023</v>
      </c>
      <c r="M155" s="3" t="s">
        <v>108</v>
      </c>
    </row>
    <row r="156" spans="1:13" ht="26.25" customHeight="1">
      <c r="A156" s="112" t="s">
        <v>160</v>
      </c>
      <c r="B156" s="113">
        <f>B39+B155</f>
        <v>26168</v>
      </c>
      <c r="C156" s="113">
        <f>C39+C155</f>
        <v>25221</v>
      </c>
      <c r="D156" s="114">
        <f>(C156/B156)*100</f>
        <v>96.38107612350963</v>
      </c>
      <c r="E156" s="113">
        <v>71.1</v>
      </c>
      <c r="F156" s="69">
        <v>62.5</v>
      </c>
      <c r="G156" s="113">
        <f t="shared" si="19"/>
        <v>87.9</v>
      </c>
      <c r="H156" s="115">
        <v>193</v>
      </c>
      <c r="I156" s="116"/>
      <c r="J156" s="117"/>
      <c r="K156" s="118">
        <f>G156</f>
        <v>87.9</v>
      </c>
      <c r="L156" s="39">
        <f>(D156+K156)/2</f>
        <v>92.14053806175482</v>
      </c>
      <c r="M156" s="111" t="s">
        <v>108</v>
      </c>
    </row>
  </sheetData>
  <sheetProtection/>
  <mergeCells count="11">
    <mergeCell ref="B40:L40"/>
    <mergeCell ref="K3:K4"/>
    <mergeCell ref="B2:D3"/>
    <mergeCell ref="A2:A4"/>
    <mergeCell ref="E2:K2"/>
    <mergeCell ref="E3:G3"/>
    <mergeCell ref="H3:J3"/>
    <mergeCell ref="L2:L4"/>
    <mergeCell ref="M2:M4"/>
    <mergeCell ref="B5:L5"/>
    <mergeCell ref="A1:M1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00390625" style="0" customWidth="1"/>
    <col min="2" max="2" width="12.00390625" style="0" customWidth="1"/>
    <col min="3" max="3" width="11.8515625" style="0" customWidth="1"/>
    <col min="4" max="4" width="11.57421875" style="0" customWidth="1"/>
    <col min="5" max="5" width="9.8515625" style="0" customWidth="1"/>
    <col min="6" max="6" width="10.28125" style="0" customWidth="1"/>
    <col min="7" max="7" width="10.7109375" style="0" customWidth="1"/>
    <col min="8" max="9" width="10.00390625" style="0" customWidth="1"/>
    <col min="10" max="10" width="11.57421875" style="0" customWidth="1"/>
    <col min="11" max="12" width="10.57421875" style="0" customWidth="1"/>
    <col min="13" max="13" width="15.7109375" style="0" customWidth="1"/>
  </cols>
  <sheetData>
    <row r="1" spans="1:13" s="70" customFormat="1" ht="15.75">
      <c r="A1" s="105" t="s">
        <v>164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70" customFormat="1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71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106" t="s">
        <v>11</v>
      </c>
      <c r="B4" s="103" t="s">
        <v>0</v>
      </c>
      <c r="C4" s="103"/>
      <c r="D4" s="103"/>
      <c r="E4" s="110" t="s">
        <v>6</v>
      </c>
      <c r="F4" s="110"/>
      <c r="G4" s="110"/>
      <c r="H4" s="110"/>
      <c r="I4" s="110"/>
      <c r="J4" s="110"/>
      <c r="K4" s="110"/>
      <c r="L4" s="103" t="s">
        <v>5</v>
      </c>
      <c r="M4" s="106" t="s">
        <v>82</v>
      </c>
    </row>
    <row r="5" spans="1:13" ht="33" customHeight="1">
      <c r="A5" s="107"/>
      <c r="B5" s="103"/>
      <c r="C5" s="103"/>
      <c r="D5" s="103"/>
      <c r="E5" s="102" t="s">
        <v>12</v>
      </c>
      <c r="F5" s="102"/>
      <c r="G5" s="102"/>
      <c r="H5" s="103" t="s">
        <v>15</v>
      </c>
      <c r="I5" s="103"/>
      <c r="J5" s="103"/>
      <c r="K5" s="104" t="s">
        <v>4</v>
      </c>
      <c r="L5" s="103"/>
      <c r="M5" s="107"/>
    </row>
    <row r="6" spans="1:13" ht="173.25" customHeight="1">
      <c r="A6" s="108"/>
      <c r="B6" s="1" t="s">
        <v>9</v>
      </c>
      <c r="C6" s="1" t="s">
        <v>7</v>
      </c>
      <c r="D6" s="55" t="s">
        <v>8</v>
      </c>
      <c r="E6" s="1" t="s">
        <v>10</v>
      </c>
      <c r="F6" s="1" t="s">
        <v>1</v>
      </c>
      <c r="G6" s="1" t="s">
        <v>13</v>
      </c>
      <c r="H6" s="1" t="s">
        <v>2</v>
      </c>
      <c r="I6" s="1" t="s">
        <v>3</v>
      </c>
      <c r="J6" s="1" t="s">
        <v>83</v>
      </c>
      <c r="K6" s="104"/>
      <c r="L6" s="103"/>
      <c r="M6" s="108"/>
    </row>
    <row r="7" spans="1:13" ht="15.75">
      <c r="A7" s="109" t="s">
        <v>162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8"/>
    </row>
    <row r="8" spans="1:13" s="62" customFormat="1" ht="36">
      <c r="A8" s="57" t="s">
        <v>14</v>
      </c>
      <c r="B8" s="57">
        <f>'по учреждениям'!B39</f>
        <v>2059</v>
      </c>
      <c r="C8" s="57">
        <f>'по учреждениям'!C39</f>
        <v>1890</v>
      </c>
      <c r="D8" s="58">
        <f>(C8/B8)*100</f>
        <v>91.7921321029626</v>
      </c>
      <c r="E8" s="57">
        <f>'по учреждениям'!E39</f>
        <v>75</v>
      </c>
      <c r="F8" s="59">
        <f>'по учреждениям'!F39</f>
        <v>62.72727272727273</v>
      </c>
      <c r="G8" s="60">
        <f>'по учреждениям'!G39</f>
        <v>83.6</v>
      </c>
      <c r="H8" s="61">
        <f>'по учреждениям'!H39</f>
        <v>170</v>
      </c>
      <c r="I8" s="59">
        <f>'по учреждениям'!I39</f>
        <v>0</v>
      </c>
      <c r="J8" s="60">
        <f>'по учреждениям'!J39</f>
        <v>0</v>
      </c>
      <c r="K8" s="58">
        <f>G8</f>
        <v>83.6</v>
      </c>
      <c r="L8" s="9">
        <f>(D8+K8)/2</f>
        <v>87.6960660514813</v>
      </c>
      <c r="M8" s="73" t="s">
        <v>84</v>
      </c>
    </row>
    <row r="9" spans="1:13" ht="15.75">
      <c r="A9" s="109" t="s">
        <v>163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73"/>
    </row>
    <row r="10" spans="1:13" s="62" customFormat="1" ht="36">
      <c r="A10" s="57" t="s">
        <v>14</v>
      </c>
      <c r="B10" s="57">
        <f>'по учреждениям'!B155</f>
        <v>24109</v>
      </c>
      <c r="C10" s="63">
        <f>'по учреждениям'!C155</f>
        <v>23331</v>
      </c>
      <c r="D10" s="64">
        <f>'по учреждениям'!D155</f>
        <v>96.77298934008047</v>
      </c>
      <c r="E10" s="66">
        <f>'по учреждениям'!E155</f>
        <v>70</v>
      </c>
      <c r="F10" s="69">
        <f>'по учреждениям'!F155</f>
        <v>63.49122807017544</v>
      </c>
      <c r="G10" s="67">
        <f>'по учреждениям'!G155</f>
        <v>90.7</v>
      </c>
      <c r="H10" s="68">
        <f>'по учреждениям'!H155</f>
        <v>200</v>
      </c>
      <c r="I10" s="69">
        <f>'по учреждениям'!I155</f>
        <v>0</v>
      </c>
      <c r="J10" s="67">
        <f>'по учреждениям'!J155</f>
        <v>0</v>
      </c>
      <c r="K10" s="64">
        <f>G10</f>
        <v>90.7</v>
      </c>
      <c r="L10" s="10">
        <f>(D10+K10)/2</f>
        <v>93.73649467004023</v>
      </c>
      <c r="M10" s="73" t="s">
        <v>84</v>
      </c>
    </row>
    <row r="11" spans="1:13" s="62" customFormat="1" ht="36">
      <c r="A11" s="57" t="s">
        <v>107</v>
      </c>
      <c r="B11" s="57">
        <f>B8+B10</f>
        <v>26168</v>
      </c>
      <c r="C11" s="63">
        <f>C8+C10</f>
        <v>25221</v>
      </c>
      <c r="D11" s="64">
        <f>(C11/B11)*100</f>
        <v>96.38107612350963</v>
      </c>
      <c r="E11" s="48">
        <v>71.1</v>
      </c>
      <c r="F11" s="69">
        <v>62.5</v>
      </c>
      <c r="G11" s="65">
        <f>ROUND((F11/E11)*100,1)</f>
        <v>87.9</v>
      </c>
      <c r="H11" s="65">
        <f>(H8+H10)/2</f>
        <v>185</v>
      </c>
      <c r="I11" s="69">
        <f>(I10+I8)/2</f>
        <v>0</v>
      </c>
      <c r="J11" s="65"/>
      <c r="K11" s="64">
        <f>G11</f>
        <v>87.9</v>
      </c>
      <c r="L11" s="10">
        <f>(D11+K11)/2</f>
        <v>92.14053806175482</v>
      </c>
      <c r="M11" s="73" t="s">
        <v>84</v>
      </c>
    </row>
    <row r="12" spans="1:13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sheetProtection/>
  <mergeCells count="11">
    <mergeCell ref="A9:L9"/>
    <mergeCell ref="A7:L7"/>
    <mergeCell ref="B4:D5"/>
    <mergeCell ref="E4:K4"/>
    <mergeCell ref="L4:L6"/>
    <mergeCell ref="E5:G5"/>
    <mergeCell ref="H5:J5"/>
    <mergeCell ref="K5:K6"/>
    <mergeCell ref="A1:M1"/>
    <mergeCell ref="A4:A6"/>
    <mergeCell ref="M4:M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2014-10-15T12:33:53Z</dcterms:modified>
  <cp:category/>
  <cp:version/>
  <cp:contentType/>
  <cp:contentStatus/>
</cp:coreProperties>
</file>