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6" activeTab="0"/>
  </bookViews>
  <sheets>
    <sheet name="Общее образование 9 мес 2015" sheetId="1" r:id="rId1"/>
    <sheet name="Дошк.образов.9 мес 2015" sheetId="2" r:id="rId2"/>
    <sheet name="Доп. образование 9 мес 2015" sheetId="3" r:id="rId3"/>
    <sheet name="Лист4" sheetId="4" r:id="rId4"/>
    <sheet name="Лист5" sheetId="5" r:id="rId5"/>
    <sheet name="Лист6" sheetId="6" r:id="rId6"/>
  </sheets>
  <definedNames>
    <definedName name="_xlnm.Print_Area" localSheetId="1">'Дошк.образов.9 мес 2015'!$A$1:$M$21</definedName>
  </definedNames>
  <calcPr fullCalcOnLoad="1" refMode="R1C1"/>
</workbook>
</file>

<file path=xl/sharedStrings.xml><?xml version="1.0" encoding="utf-8"?>
<sst xmlns="http://schemas.openxmlformats.org/spreadsheetml/2006/main" count="256" uniqueCount="133">
  <si>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</si>
  <si>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</si>
  <si>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</si>
  <si>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</si>
  <si>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</si>
  <si>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</si>
  <si>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</si>
  <si>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</si>
  <si>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Интерпретация итоговой оценки выполнения муниципального задания</t>
  </si>
  <si>
    <t>МБОУ СОШ № 15</t>
  </si>
  <si>
    <t>МБОУ СОШ № 17</t>
  </si>
  <si>
    <t>МАОУ НОШ № 200</t>
  </si>
  <si>
    <t>МБОУ СОШ № 22</t>
  </si>
  <si>
    <t>МБОУ Гимназия № 24</t>
  </si>
  <si>
    <t>МБОУ СОШ № 25</t>
  </si>
  <si>
    <t>МБОУ СОШ № 27</t>
  </si>
  <si>
    <t>МБОУ СОШ № 28</t>
  </si>
  <si>
    <t>МБОУ СОШ № 29</t>
  </si>
  <si>
    <t>МБОУ Мариинская гимназия</t>
  </si>
  <si>
    <t>МБОУ Гимназия № 30</t>
  </si>
  <si>
    <t>МБОУ СОШ № 31</t>
  </si>
  <si>
    <t>МБОУ СОШ № 32</t>
  </si>
  <si>
    <t>МБОУ Гимназия № 33</t>
  </si>
  <si>
    <t>МБОУ СОШ № 35</t>
  </si>
  <si>
    <t>МБОУ СОШ № 37</t>
  </si>
  <si>
    <t>МАОУ ФМЛ № 38</t>
  </si>
  <si>
    <t>МБОУ Лицей ФМИ № 40</t>
  </si>
  <si>
    <t>МБОУ СОШ № 41</t>
  </si>
  <si>
    <t>МБОУ СОШ № 42</t>
  </si>
  <si>
    <t>МБОУ Гимназия № 44</t>
  </si>
  <si>
    <t>МБОУ СОШ № 45</t>
  </si>
  <si>
    <t>МБОУ СОШ № 46</t>
  </si>
  <si>
    <t>МБОУ СОШ № 47</t>
  </si>
  <si>
    <t>МБОУ СОШ № 48</t>
  </si>
  <si>
    <t>МБОУ СОШ № 49</t>
  </si>
  <si>
    <t>МБОУ СОШ № 5</t>
  </si>
  <si>
    <t>МБОУ СОШ № 50</t>
  </si>
  <si>
    <t>МБОУ СОШ № 51</t>
  </si>
  <si>
    <t>МБОУ СОШ № 52</t>
  </si>
  <si>
    <t>МБОУ СОШ № 53</t>
  </si>
  <si>
    <t>МБОУ СОШ № 55</t>
  </si>
  <si>
    <t>МБОУ СОШ № 56</t>
  </si>
  <si>
    <t>МБОУ СОШ № 57</t>
  </si>
  <si>
    <t>МБОУ СОШ № 58</t>
  </si>
  <si>
    <t>МБОУ Гимназия №59</t>
  </si>
  <si>
    <t>МБОУ СОШ № 6</t>
  </si>
  <si>
    <t>МБОУ СОШ № 61</t>
  </si>
  <si>
    <t>МБОУ СОШ № 62</t>
  </si>
  <si>
    <t>МБОУ СОШ № 63</t>
  </si>
  <si>
    <t>МБОУ СОШ № 64</t>
  </si>
  <si>
    <t>МБОУ Гимназия № 65</t>
  </si>
  <si>
    <t>МБОУ СОШ № 66</t>
  </si>
  <si>
    <t>МБОУ СОШ № 69</t>
  </si>
  <si>
    <t>МБОУ КШ № 7</t>
  </si>
  <si>
    <t>МБОУ СОШ № 70</t>
  </si>
  <si>
    <t>МБОУ СОШ № 72</t>
  </si>
  <si>
    <t>МБОУ СОШ № 73</t>
  </si>
  <si>
    <t>МБОУ СОШ № 74</t>
  </si>
  <si>
    <t>МБОУ СОШ № 75</t>
  </si>
  <si>
    <t>МБОУ СОШ № 76</t>
  </si>
  <si>
    <t>МБОУ СОШ № 78</t>
  </si>
  <si>
    <t>МБОУ Гимназия № 79</t>
  </si>
  <si>
    <t>МБОУ СОШ № 8</t>
  </si>
  <si>
    <t>МБОУ СОШ № 81</t>
  </si>
  <si>
    <t>МБОУ СОШ № 82</t>
  </si>
  <si>
    <t>МБОУ СОШ № 83</t>
  </si>
  <si>
    <t>МБОУ СОШ № 85</t>
  </si>
  <si>
    <t>МБОУ СОШ №86</t>
  </si>
  <si>
    <t>МБОУ СОШ № 9</t>
  </si>
  <si>
    <t>МАОУ лицей № 90</t>
  </si>
  <si>
    <t>МБОУ Карлинская СОШ</t>
  </si>
  <si>
    <t>МБОУ Кротовская СОШ</t>
  </si>
  <si>
    <t>МБОУ Лаишевская СОШ</t>
  </si>
  <si>
    <t>МБОУ Луговская ООШ</t>
  </si>
  <si>
    <t>МБОУ Отрадненская СОШ</t>
  </si>
  <si>
    <t>МБОУ СОШ п.Плодовый</t>
  </si>
  <si>
    <t>МБОУ Пригородная СОШ</t>
  </si>
  <si>
    <t>МБОУ Лицей при УлГТУ</t>
  </si>
  <si>
    <t>МБОУ ВСОШ № 15</t>
  </si>
  <si>
    <t>МБОУ ВСШ № 5</t>
  </si>
  <si>
    <t>МБОУ ВСОШ № 6</t>
  </si>
  <si>
    <t>МБОУ ВСОШ № 7</t>
  </si>
  <si>
    <t>МБОУ ВСОШ № 9</t>
  </si>
  <si>
    <t>Муниципальное задание перевыполнено</t>
  </si>
  <si>
    <t>Муниципальное задание выполнено в полном объеме</t>
  </si>
  <si>
    <t>Итого по муниципальной услуге услуге</t>
  </si>
  <si>
    <t>МБОУ Лингвистическая гимназия</t>
  </si>
  <si>
    <t>Наименование учреждения, наименовние услуги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</si>
  <si>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</si>
  <si>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посещаемость"</t>
  </si>
  <si>
    <t>МАОУ "Авторский лицей Эдварса № 90"</t>
  </si>
  <si>
    <t>Наименование учреждения, наименование услуги</t>
  </si>
  <si>
    <t xml:space="preserve"> Критерий качества"Итоги государственной итоговой аттестации обучающихся"</t>
  </si>
  <si>
    <t xml:space="preserve"> Критерий качества"Доля выпускников, получивших аттестаты"</t>
  </si>
  <si>
    <t xml:space="preserve"> Критерий качества"Сохранность контингента обучающихся от первоначального комплектования</t>
  </si>
  <si>
    <t>Оценка выполнения муниципального задания по критерию " качество оказания муниципальных услуг"</t>
  </si>
  <si>
    <t>Оценка выполнения муниципального задания по критерию качества"Итоги государственной итоговой аттестации обучающихся"</t>
  </si>
  <si>
    <t>Оценка выполнения муниципального задания по критерию качества"Сохранность контингента обучающихся от первоначального комплектования"</t>
  </si>
  <si>
    <t>Оценка выполнения муниципального задания по критерию качества"Доля выпускников, получивших аттестаты"</t>
  </si>
  <si>
    <t>МБОУ Баратаевская СОШ</t>
  </si>
  <si>
    <t>МБОУ ОСОШ № 4</t>
  </si>
  <si>
    <t xml:space="preserve">Муниципальное задание не выполнено </t>
  </si>
  <si>
    <t xml:space="preserve"> </t>
  </si>
  <si>
    <t>Оценка выполнения муниципального задания по критерию качества"заболеваемость"</t>
  </si>
  <si>
    <t>Плановое значение показателя, характеризующего качество           К3.2</t>
  </si>
  <si>
    <t>Фактическое значение показателя, характеризующего качество К3.2 факт</t>
  </si>
  <si>
    <t xml:space="preserve"> Критерий качества"заболеваемость"</t>
  </si>
  <si>
    <t>Оценка выполнения муниципального заданияпо критерию "качество оказания муниципальных услуг"</t>
  </si>
  <si>
    <t>Муниципальное бюджетное общеобразовательное учреждение "Гимназия №1 имени В.И.Ленина г.Ульяновска"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</si>
  <si>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</si>
  <si>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"Многопрофильныйлицей " 11 им. В.Г.Мендльсона"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</si>
  <si>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</si>
  <si>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 Гимназия № 13 г. Ульяновска</t>
  </si>
  <si>
    <t>Муниципальное бюджетное образовательное учреждение "Средняя общеобразовательная школа № 10"</t>
  </si>
  <si>
    <t>Муниципалбное бюджетное образоватльное учреждение "Средняя общеобразовательная школа № 56"</t>
  </si>
  <si>
    <t>Муниципальное бюджетное образовательное учреждение Луговская основная общеобразовательная школа</t>
  </si>
  <si>
    <t>Баринова Н.Н.</t>
  </si>
  <si>
    <t>МАОУ СОШ № 21</t>
  </si>
  <si>
    <t>МАОУ Лицей № 20</t>
  </si>
  <si>
    <t>МАОУ СОШ № 34</t>
  </si>
  <si>
    <t>Муниципальное бюджетное учреждение Средняя общеобразовательная школа № 70</t>
  </si>
  <si>
    <t>Муниципальное бюджетное образовательное учреждение Кротовская средняя  общеобразовательная школа</t>
  </si>
  <si>
    <t>Муниципальное бюджетное образовательное учреждение Отрадненская средняя общеобразовательная школа</t>
  </si>
  <si>
    <t>Муниципальное задание  не выполнено</t>
  </si>
  <si>
    <t>Наименование учреждения, муниципальной услуги</t>
  </si>
  <si>
    <t xml:space="preserve"> Критерий качества"сохранность контингента воспитанников от первоначального комплектования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</si>
  <si>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</si>
  <si>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</si>
  <si>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Предоставление общедоступного и бесплатного начального общего, основного общего, среднего  общего обарзования по основным общеобразовательным программам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</si>
  <si>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программа, создание условий для осуществления присмотра и ухода за детьми, содержания детей </t>
  </si>
  <si>
    <t>Отчет о выполнении муниципального  задания за 9 меяцев 2015 года. Общеобразовательные организации</t>
  </si>
  <si>
    <t>Отчет об исполнении муниципального  задания за   9 месяцев 2015  года.  Общеобразовательные учреждения</t>
  </si>
  <si>
    <t>Отчет об исполнении муниципального  задания за  9 месяцев 2015 года.  Общеобразовательные учреждения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</si>
</sst>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4" fontId="45" fillId="0" borderId="0" xfId="0" applyNumberFormat="1" applyFont="1" applyAlignment="1">
      <alignment horizontal="left"/>
    </xf>
    <xf numFmtId="3" fontId="50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14" fontId="54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14" fontId="46" fillId="0" borderId="0" xfId="0" applyNumberFormat="1" applyFont="1" applyAlignment="1">
      <alignment horizontal="left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99"/>
  <sheetViews>
    <sheetView tabSelected="1" view="pageBreakPreview" zoomScale="60" zoomScalePageLayoutView="0" workbookViewId="0" topLeftCell="A1">
      <selection activeCell="S104" sqref="S104"/>
    </sheetView>
  </sheetViews>
  <sheetFormatPr defaultColWidth="9.140625" defaultRowHeight="15"/>
  <cols>
    <col min="1" max="1" width="23.00390625" style="0" customWidth="1"/>
    <col min="2" max="2" width="10.57421875" style="0" customWidth="1"/>
    <col min="3" max="3" width="10.421875" style="0" customWidth="1"/>
    <col min="4" max="4" width="10.7109375" style="0" customWidth="1"/>
    <col min="5" max="5" width="12.00390625" style="0" customWidth="1"/>
    <col min="6" max="6" width="10.57421875" style="0" customWidth="1"/>
    <col min="7" max="7" width="10.7109375" style="0" customWidth="1"/>
    <col min="8" max="8" width="9.7109375" style="0" customWidth="1"/>
    <col min="9" max="9" width="10.57421875" style="0" customWidth="1"/>
    <col min="10" max="10" width="10.28125" style="0" customWidth="1"/>
    <col min="11" max="11" width="9.8515625" style="0" customWidth="1"/>
    <col min="12" max="12" width="9.57421875" style="0" customWidth="1"/>
    <col min="13" max="13" width="10.421875" style="0" customWidth="1"/>
    <col min="14" max="14" width="9.7109375" style="0" customWidth="1"/>
    <col min="15" max="15" width="9.421875" style="0" customWidth="1"/>
    <col min="16" max="16" width="18.7109375" style="0" customWidth="1"/>
  </cols>
  <sheetData>
    <row r="1" spans="1:16" ht="30.75" customHeight="1">
      <c r="A1" s="69" t="s">
        <v>132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59" t="s">
        <v>91</v>
      </c>
      <c r="B3" s="62" t="s">
        <v>0</v>
      </c>
      <c r="C3" s="62"/>
      <c r="D3" s="62"/>
      <c r="E3" s="64" t="s">
        <v>3</v>
      </c>
      <c r="F3" s="65"/>
      <c r="G3" s="65"/>
      <c r="H3" s="65"/>
      <c r="I3" s="65"/>
      <c r="J3" s="65"/>
      <c r="K3" s="65"/>
      <c r="L3" s="65"/>
      <c r="M3" s="65"/>
      <c r="N3" s="66"/>
      <c r="O3" s="58" t="s">
        <v>2</v>
      </c>
      <c r="P3" s="58" t="s">
        <v>8</v>
      </c>
    </row>
    <row r="4" spans="1:16" ht="32.25" customHeight="1">
      <c r="A4" s="60"/>
      <c r="B4" s="62"/>
      <c r="C4" s="62"/>
      <c r="D4" s="62"/>
      <c r="E4" s="63" t="s">
        <v>94</v>
      </c>
      <c r="F4" s="63"/>
      <c r="G4" s="63"/>
      <c r="H4" s="63" t="s">
        <v>92</v>
      </c>
      <c r="I4" s="63"/>
      <c r="J4" s="63"/>
      <c r="K4" s="63" t="s">
        <v>93</v>
      </c>
      <c r="L4" s="63"/>
      <c r="M4" s="63"/>
      <c r="N4" s="67" t="s">
        <v>95</v>
      </c>
      <c r="O4" s="58"/>
      <c r="P4" s="58"/>
    </row>
    <row r="5" spans="1:18" ht="145.5" customHeight="1">
      <c r="A5" s="61"/>
      <c r="B5" s="45" t="s">
        <v>6</v>
      </c>
      <c r="C5" s="45" t="s">
        <v>4</v>
      </c>
      <c r="D5" s="44" t="s">
        <v>5</v>
      </c>
      <c r="E5" s="45" t="s">
        <v>7</v>
      </c>
      <c r="F5" s="45" t="s">
        <v>1</v>
      </c>
      <c r="G5" s="44" t="s">
        <v>97</v>
      </c>
      <c r="H5" s="45" t="s">
        <v>7</v>
      </c>
      <c r="I5" s="45" t="s">
        <v>1</v>
      </c>
      <c r="J5" s="44" t="s">
        <v>96</v>
      </c>
      <c r="K5" s="45" t="s">
        <v>7</v>
      </c>
      <c r="L5" s="45" t="s">
        <v>1</v>
      </c>
      <c r="M5" s="44" t="s">
        <v>98</v>
      </c>
      <c r="N5" s="68"/>
      <c r="O5" s="58"/>
      <c r="P5" s="58"/>
      <c r="Q5" s="1"/>
      <c r="R5" s="1"/>
    </row>
    <row r="6" spans="1:18" ht="18.75" customHeight="1">
      <c r="A6" s="95" t="s">
        <v>128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1"/>
      <c r="R6" s="1"/>
    </row>
    <row r="7" spans="1:18" ht="83.25" customHeight="1">
      <c r="A7" s="20" t="s">
        <v>108</v>
      </c>
      <c r="B7" s="21">
        <v>1298</v>
      </c>
      <c r="C7" s="46">
        <v>1304</v>
      </c>
      <c r="D7" s="26">
        <f>ROUND((C7/B7)*100,1)</f>
        <v>100.5</v>
      </c>
      <c r="E7" s="27">
        <v>100</v>
      </c>
      <c r="F7" s="27">
        <v>100</v>
      </c>
      <c r="G7" s="26">
        <f>ROUND((F7/E7)*100,1)</f>
        <v>100</v>
      </c>
      <c r="H7" s="27">
        <v>100</v>
      </c>
      <c r="I7" s="26">
        <v>100</v>
      </c>
      <c r="J7" s="26">
        <f>ROUND((I7/H7)*100,1)</f>
        <v>100</v>
      </c>
      <c r="K7" s="27">
        <v>100</v>
      </c>
      <c r="L7" s="26">
        <v>100</v>
      </c>
      <c r="M7" s="26">
        <f>ROUND((L7/K7)*100,1)</f>
        <v>100</v>
      </c>
      <c r="N7" s="26">
        <f>ROUND((G7+I7+L7)/3,1)</f>
        <v>100</v>
      </c>
      <c r="O7" s="34">
        <f>ROUND((D7+N7)/2,1)</f>
        <v>100.3</v>
      </c>
      <c r="P7" s="47" t="s">
        <v>83</v>
      </c>
      <c r="Q7" s="1"/>
      <c r="R7" s="1"/>
    </row>
    <row r="8" spans="1:16" ht="83.25" customHeight="1">
      <c r="A8" s="20" t="s">
        <v>109</v>
      </c>
      <c r="B8" s="21">
        <v>332</v>
      </c>
      <c r="C8" s="46">
        <v>336</v>
      </c>
      <c r="D8" s="26">
        <f aca="true" t="shared" si="0" ref="D8:D71">ROUND((C8/B8)*100,1)</f>
        <v>101.2</v>
      </c>
      <c r="E8" s="27">
        <v>100</v>
      </c>
      <c r="F8" s="27">
        <v>100</v>
      </c>
      <c r="G8" s="26">
        <f aca="true" t="shared" si="1" ref="G8:G71">ROUND((F8/E8)*100,1)</f>
        <v>100</v>
      </c>
      <c r="H8" s="27">
        <v>100</v>
      </c>
      <c r="I8" s="26">
        <v>100</v>
      </c>
      <c r="J8" s="26">
        <f aca="true" t="shared" si="2" ref="J8:J71">ROUND((I8/H8)*100,1)</f>
        <v>100</v>
      </c>
      <c r="K8" s="27">
        <v>100</v>
      </c>
      <c r="L8" s="26">
        <v>100</v>
      </c>
      <c r="M8" s="26">
        <f aca="true" t="shared" si="3" ref="M8:M71">ROUND((L8/K8)*100,1)</f>
        <v>100</v>
      </c>
      <c r="N8" s="26">
        <f aca="true" t="shared" si="4" ref="N8:N71">ROUND((G8+I8+L8)/3,1)</f>
        <v>100</v>
      </c>
      <c r="O8" s="34">
        <f aca="true" t="shared" si="5" ref="O8:O71">ROUND((D8+N8)/2,1)</f>
        <v>100.6</v>
      </c>
      <c r="P8" s="47" t="s">
        <v>83</v>
      </c>
    </row>
    <row r="9" spans="1:16" ht="79.5" customHeight="1">
      <c r="A9" s="20" t="s">
        <v>110</v>
      </c>
      <c r="B9" s="21">
        <v>758</v>
      </c>
      <c r="C9" s="46">
        <v>766</v>
      </c>
      <c r="D9" s="26">
        <f t="shared" si="0"/>
        <v>101.1</v>
      </c>
      <c r="E9" s="27">
        <v>100</v>
      </c>
      <c r="F9" s="27">
        <v>100</v>
      </c>
      <c r="G9" s="26">
        <f t="shared" si="1"/>
        <v>100</v>
      </c>
      <c r="H9" s="27">
        <v>100</v>
      </c>
      <c r="I9" s="26">
        <v>100</v>
      </c>
      <c r="J9" s="26">
        <f t="shared" si="2"/>
        <v>100</v>
      </c>
      <c r="K9" s="27">
        <v>100</v>
      </c>
      <c r="L9" s="26">
        <v>100</v>
      </c>
      <c r="M9" s="26">
        <f t="shared" si="3"/>
        <v>100</v>
      </c>
      <c r="N9" s="26">
        <f t="shared" si="4"/>
        <v>100</v>
      </c>
      <c r="O9" s="34">
        <f t="shared" si="5"/>
        <v>100.6</v>
      </c>
      <c r="P9" s="47" t="s">
        <v>83</v>
      </c>
    </row>
    <row r="10" spans="1:16" ht="82.5" customHeight="1">
      <c r="A10" s="20" t="s">
        <v>111</v>
      </c>
      <c r="B10" s="21">
        <v>282</v>
      </c>
      <c r="C10" s="46">
        <v>284</v>
      </c>
      <c r="D10" s="26">
        <f t="shared" si="0"/>
        <v>100.7</v>
      </c>
      <c r="E10" s="27">
        <v>100</v>
      </c>
      <c r="F10" s="27">
        <v>95.4</v>
      </c>
      <c r="G10" s="26">
        <f t="shared" si="1"/>
        <v>95.4</v>
      </c>
      <c r="H10" s="27">
        <v>100</v>
      </c>
      <c r="I10" s="26">
        <v>95.5</v>
      </c>
      <c r="J10" s="26">
        <f t="shared" si="2"/>
        <v>95.5</v>
      </c>
      <c r="K10" s="27">
        <v>100</v>
      </c>
      <c r="L10" s="26">
        <v>90.9</v>
      </c>
      <c r="M10" s="26">
        <f t="shared" si="3"/>
        <v>90.9</v>
      </c>
      <c r="N10" s="26">
        <f t="shared" si="4"/>
        <v>93.9</v>
      </c>
      <c r="O10" s="34">
        <f t="shared" si="5"/>
        <v>97.3</v>
      </c>
      <c r="P10" s="47" t="s">
        <v>84</v>
      </c>
    </row>
    <row r="11" spans="1:16" ht="69" customHeight="1">
      <c r="A11" s="20" t="s">
        <v>112</v>
      </c>
      <c r="B11" s="21">
        <v>806</v>
      </c>
      <c r="C11" s="46">
        <v>810</v>
      </c>
      <c r="D11" s="26">
        <f t="shared" si="0"/>
        <v>100.5</v>
      </c>
      <c r="E11" s="27">
        <v>100</v>
      </c>
      <c r="F11" s="27">
        <v>100</v>
      </c>
      <c r="G11" s="26">
        <f t="shared" si="1"/>
        <v>100</v>
      </c>
      <c r="H11" s="27">
        <v>100</v>
      </c>
      <c r="I11" s="26">
        <v>100</v>
      </c>
      <c r="J11" s="26">
        <f t="shared" si="2"/>
        <v>100</v>
      </c>
      <c r="K11" s="27">
        <v>100</v>
      </c>
      <c r="L11" s="26">
        <v>100</v>
      </c>
      <c r="M11" s="26">
        <f t="shared" si="3"/>
        <v>100</v>
      </c>
      <c r="N11" s="26">
        <f t="shared" si="4"/>
        <v>100</v>
      </c>
      <c r="O11" s="34">
        <f t="shared" si="5"/>
        <v>100.3</v>
      </c>
      <c r="P11" s="47" t="s">
        <v>83</v>
      </c>
    </row>
    <row r="12" spans="1:16" ht="34.5" customHeight="1">
      <c r="A12" s="22" t="s">
        <v>9</v>
      </c>
      <c r="B12" s="21">
        <v>771</v>
      </c>
      <c r="C12" s="46">
        <v>771</v>
      </c>
      <c r="D12" s="26">
        <f t="shared" si="0"/>
        <v>100</v>
      </c>
      <c r="E12" s="27">
        <v>100</v>
      </c>
      <c r="F12" s="27">
        <v>99.5</v>
      </c>
      <c r="G12" s="26">
        <f t="shared" si="1"/>
        <v>99.5</v>
      </c>
      <c r="H12" s="27">
        <v>100</v>
      </c>
      <c r="I12" s="26">
        <v>100</v>
      </c>
      <c r="J12" s="26">
        <f t="shared" si="2"/>
        <v>100</v>
      </c>
      <c r="K12" s="27">
        <v>100</v>
      </c>
      <c r="L12" s="26">
        <v>100</v>
      </c>
      <c r="M12" s="26">
        <f t="shared" si="3"/>
        <v>100</v>
      </c>
      <c r="N12" s="26">
        <f t="shared" si="4"/>
        <v>99.8</v>
      </c>
      <c r="O12" s="34">
        <f t="shared" si="5"/>
        <v>99.9</v>
      </c>
      <c r="P12" s="47" t="s">
        <v>84</v>
      </c>
    </row>
    <row r="13" spans="1:16" ht="34.5" customHeight="1">
      <c r="A13" s="22" t="s">
        <v>10</v>
      </c>
      <c r="B13" s="21">
        <v>714</v>
      </c>
      <c r="C13" s="46">
        <v>721</v>
      </c>
      <c r="D13" s="26">
        <f t="shared" si="0"/>
        <v>101</v>
      </c>
      <c r="E13" s="27">
        <v>100</v>
      </c>
      <c r="F13" s="27">
        <v>100</v>
      </c>
      <c r="G13" s="26">
        <f t="shared" si="1"/>
        <v>100</v>
      </c>
      <c r="H13" s="27">
        <v>100</v>
      </c>
      <c r="I13" s="26">
        <v>100</v>
      </c>
      <c r="J13" s="26">
        <f t="shared" si="2"/>
        <v>100</v>
      </c>
      <c r="K13" s="27">
        <v>100</v>
      </c>
      <c r="L13" s="26">
        <v>100</v>
      </c>
      <c r="M13" s="26">
        <f t="shared" si="3"/>
        <v>100</v>
      </c>
      <c r="N13" s="26">
        <f t="shared" si="4"/>
        <v>100</v>
      </c>
      <c r="O13" s="34">
        <f t="shared" si="5"/>
        <v>100.5</v>
      </c>
      <c r="P13" s="47" t="s">
        <v>83</v>
      </c>
    </row>
    <row r="14" spans="1:16" ht="34.5" customHeight="1">
      <c r="A14" s="22" t="s">
        <v>118</v>
      </c>
      <c r="B14" s="21">
        <v>1080</v>
      </c>
      <c r="C14" s="46">
        <v>1086</v>
      </c>
      <c r="D14" s="26">
        <f t="shared" si="0"/>
        <v>100.6</v>
      </c>
      <c r="E14" s="27">
        <v>100</v>
      </c>
      <c r="F14" s="27">
        <v>100</v>
      </c>
      <c r="G14" s="26">
        <f t="shared" si="1"/>
        <v>100</v>
      </c>
      <c r="H14" s="27">
        <v>100</v>
      </c>
      <c r="I14" s="26">
        <v>100</v>
      </c>
      <c r="J14" s="26">
        <f t="shared" si="2"/>
        <v>100</v>
      </c>
      <c r="K14" s="27">
        <v>100</v>
      </c>
      <c r="L14" s="26">
        <v>100</v>
      </c>
      <c r="M14" s="26">
        <f t="shared" si="3"/>
        <v>100</v>
      </c>
      <c r="N14" s="26">
        <f t="shared" si="4"/>
        <v>100</v>
      </c>
      <c r="O14" s="34">
        <f t="shared" si="5"/>
        <v>100.3</v>
      </c>
      <c r="P14" s="47" t="s">
        <v>83</v>
      </c>
    </row>
    <row r="15" spans="1:16" ht="34.5" customHeight="1">
      <c r="A15" s="23" t="s">
        <v>11</v>
      </c>
      <c r="B15" s="21">
        <v>108</v>
      </c>
      <c r="C15" s="46">
        <v>107</v>
      </c>
      <c r="D15" s="26">
        <f t="shared" si="0"/>
        <v>99.1</v>
      </c>
      <c r="E15" s="27">
        <v>100</v>
      </c>
      <c r="F15" s="27">
        <v>99.1</v>
      </c>
      <c r="G15" s="26">
        <f t="shared" si="1"/>
        <v>99.1</v>
      </c>
      <c r="H15" s="27"/>
      <c r="I15" s="26"/>
      <c r="J15" s="26"/>
      <c r="K15" s="27"/>
      <c r="L15" s="26"/>
      <c r="M15" s="26"/>
      <c r="N15" s="26">
        <f>ROUND((G15+I15+L15)/1,1)</f>
        <v>99.1</v>
      </c>
      <c r="O15" s="34">
        <f t="shared" si="5"/>
        <v>99.1</v>
      </c>
      <c r="P15" s="47" t="s">
        <v>84</v>
      </c>
    </row>
    <row r="16" spans="1:16" ht="34.5" customHeight="1">
      <c r="A16" s="23" t="s">
        <v>117</v>
      </c>
      <c r="B16" s="21">
        <v>980</v>
      </c>
      <c r="C16" s="46">
        <v>979</v>
      </c>
      <c r="D16" s="26">
        <f t="shared" si="0"/>
        <v>99.9</v>
      </c>
      <c r="E16" s="27">
        <v>100</v>
      </c>
      <c r="F16" s="27">
        <v>99.5</v>
      </c>
      <c r="G16" s="26">
        <f t="shared" si="1"/>
        <v>99.5</v>
      </c>
      <c r="H16" s="27">
        <v>100</v>
      </c>
      <c r="I16" s="26">
        <v>100</v>
      </c>
      <c r="J16" s="26">
        <f t="shared" si="2"/>
        <v>100</v>
      </c>
      <c r="K16" s="27">
        <v>100</v>
      </c>
      <c r="L16" s="26">
        <v>100</v>
      </c>
      <c r="M16" s="26">
        <f t="shared" si="3"/>
        <v>100</v>
      </c>
      <c r="N16" s="26">
        <f t="shared" si="4"/>
        <v>99.8</v>
      </c>
      <c r="O16" s="34">
        <f t="shared" si="5"/>
        <v>99.9</v>
      </c>
      <c r="P16" s="47" t="s">
        <v>84</v>
      </c>
    </row>
    <row r="17" spans="1:16" ht="34.5" customHeight="1">
      <c r="A17" s="23" t="s">
        <v>12</v>
      </c>
      <c r="B17" s="21">
        <v>716</v>
      </c>
      <c r="C17" s="46">
        <v>709</v>
      </c>
      <c r="D17" s="26">
        <f t="shared" si="0"/>
        <v>99</v>
      </c>
      <c r="E17" s="27">
        <v>100</v>
      </c>
      <c r="F17" s="27">
        <v>98.3</v>
      </c>
      <c r="G17" s="26">
        <f t="shared" si="1"/>
        <v>98.3</v>
      </c>
      <c r="H17" s="27">
        <v>100</v>
      </c>
      <c r="I17" s="26">
        <v>100</v>
      </c>
      <c r="J17" s="26">
        <f t="shared" si="2"/>
        <v>100</v>
      </c>
      <c r="K17" s="27">
        <v>100</v>
      </c>
      <c r="L17" s="26">
        <v>100</v>
      </c>
      <c r="M17" s="26">
        <f t="shared" si="3"/>
        <v>100</v>
      </c>
      <c r="N17" s="26">
        <f t="shared" si="4"/>
        <v>99.4</v>
      </c>
      <c r="O17" s="34">
        <f t="shared" si="5"/>
        <v>99.2</v>
      </c>
      <c r="P17" s="47" t="s">
        <v>84</v>
      </c>
    </row>
    <row r="18" spans="1:16" ht="34.5" customHeight="1">
      <c r="A18" s="23" t="s">
        <v>13</v>
      </c>
      <c r="B18" s="21">
        <v>743</v>
      </c>
      <c r="C18" s="46">
        <v>747</v>
      </c>
      <c r="D18" s="26">
        <f t="shared" si="0"/>
        <v>100.5</v>
      </c>
      <c r="E18" s="27">
        <v>100</v>
      </c>
      <c r="F18" s="27">
        <v>100</v>
      </c>
      <c r="G18" s="26">
        <f t="shared" si="1"/>
        <v>100</v>
      </c>
      <c r="H18" s="27">
        <v>100</v>
      </c>
      <c r="I18" s="26">
        <v>100</v>
      </c>
      <c r="J18" s="26">
        <f t="shared" si="2"/>
        <v>100</v>
      </c>
      <c r="K18" s="27">
        <v>100</v>
      </c>
      <c r="L18" s="26">
        <v>100</v>
      </c>
      <c r="M18" s="26">
        <f t="shared" si="3"/>
        <v>100</v>
      </c>
      <c r="N18" s="26">
        <f t="shared" si="4"/>
        <v>100</v>
      </c>
      <c r="O18" s="34">
        <f t="shared" si="5"/>
        <v>100.3</v>
      </c>
      <c r="P18" s="47" t="s">
        <v>83</v>
      </c>
    </row>
    <row r="19" spans="1:16" ht="34.5" customHeight="1">
      <c r="A19" s="23" t="s">
        <v>14</v>
      </c>
      <c r="B19" s="21">
        <v>667</v>
      </c>
      <c r="C19" s="46">
        <v>671</v>
      </c>
      <c r="D19" s="26">
        <f t="shared" si="0"/>
        <v>100.6</v>
      </c>
      <c r="E19" s="27">
        <v>100</v>
      </c>
      <c r="F19" s="27">
        <v>100</v>
      </c>
      <c r="G19" s="26">
        <f t="shared" si="1"/>
        <v>100</v>
      </c>
      <c r="H19" s="27">
        <v>100</v>
      </c>
      <c r="I19" s="26">
        <v>100</v>
      </c>
      <c r="J19" s="26">
        <f t="shared" si="2"/>
        <v>100</v>
      </c>
      <c r="K19" s="27">
        <v>100</v>
      </c>
      <c r="L19" s="26">
        <v>100</v>
      </c>
      <c r="M19" s="26">
        <f t="shared" si="3"/>
        <v>100</v>
      </c>
      <c r="N19" s="26">
        <f t="shared" si="4"/>
        <v>100</v>
      </c>
      <c r="O19" s="34">
        <f t="shared" si="5"/>
        <v>100.3</v>
      </c>
      <c r="P19" s="47" t="s">
        <v>83</v>
      </c>
    </row>
    <row r="20" spans="1:16" ht="34.5" customHeight="1">
      <c r="A20" s="23" t="s">
        <v>15</v>
      </c>
      <c r="B20" s="21">
        <v>401</v>
      </c>
      <c r="C20" s="46">
        <v>401</v>
      </c>
      <c r="D20" s="26">
        <f t="shared" si="0"/>
        <v>100</v>
      </c>
      <c r="E20" s="27">
        <v>100</v>
      </c>
      <c r="F20" s="27">
        <v>99</v>
      </c>
      <c r="G20" s="26">
        <f t="shared" si="1"/>
        <v>99</v>
      </c>
      <c r="H20" s="27">
        <v>100</v>
      </c>
      <c r="I20" s="26">
        <v>96.7</v>
      </c>
      <c r="J20" s="26">
        <f t="shared" si="2"/>
        <v>96.7</v>
      </c>
      <c r="K20" s="27">
        <v>100</v>
      </c>
      <c r="L20" s="26">
        <v>93.3</v>
      </c>
      <c r="M20" s="26">
        <f t="shared" si="3"/>
        <v>93.3</v>
      </c>
      <c r="N20" s="26">
        <f t="shared" si="4"/>
        <v>96.3</v>
      </c>
      <c r="O20" s="34">
        <f t="shared" si="5"/>
        <v>98.2</v>
      </c>
      <c r="P20" s="47" t="s">
        <v>84</v>
      </c>
    </row>
    <row r="21" spans="1:16" ht="34.5" customHeight="1">
      <c r="A21" s="23" t="s">
        <v>16</v>
      </c>
      <c r="B21" s="21">
        <v>844</v>
      </c>
      <c r="C21" s="46">
        <v>847</v>
      </c>
      <c r="D21" s="26">
        <f t="shared" si="0"/>
        <v>100.4</v>
      </c>
      <c r="E21" s="27">
        <v>100</v>
      </c>
      <c r="F21" s="27">
        <v>99.8</v>
      </c>
      <c r="G21" s="26">
        <f t="shared" si="1"/>
        <v>99.8</v>
      </c>
      <c r="H21" s="27">
        <v>100</v>
      </c>
      <c r="I21" s="26">
        <v>100</v>
      </c>
      <c r="J21" s="26">
        <f t="shared" si="2"/>
        <v>100</v>
      </c>
      <c r="K21" s="27">
        <v>100</v>
      </c>
      <c r="L21" s="26">
        <v>100</v>
      </c>
      <c r="M21" s="26">
        <f t="shared" si="3"/>
        <v>100</v>
      </c>
      <c r="N21" s="26">
        <f t="shared" si="4"/>
        <v>99.9</v>
      </c>
      <c r="O21" s="34">
        <f t="shared" si="5"/>
        <v>100.2</v>
      </c>
      <c r="P21" s="47" t="s">
        <v>83</v>
      </c>
    </row>
    <row r="22" spans="1:16" ht="34.5" customHeight="1">
      <c r="A22" s="23" t="s">
        <v>17</v>
      </c>
      <c r="B22" s="21">
        <v>336</v>
      </c>
      <c r="C22" s="46">
        <v>345</v>
      </c>
      <c r="D22" s="26">
        <f t="shared" si="0"/>
        <v>102.7</v>
      </c>
      <c r="E22" s="27">
        <v>100</v>
      </c>
      <c r="F22" s="27">
        <v>100</v>
      </c>
      <c r="G22" s="26">
        <f t="shared" si="1"/>
        <v>100</v>
      </c>
      <c r="H22" s="27">
        <v>100</v>
      </c>
      <c r="I22" s="26">
        <v>97.2</v>
      </c>
      <c r="J22" s="26">
        <f t="shared" si="2"/>
        <v>97.2</v>
      </c>
      <c r="K22" s="27">
        <v>100</v>
      </c>
      <c r="L22" s="26">
        <v>94.4</v>
      </c>
      <c r="M22" s="26">
        <f t="shared" si="3"/>
        <v>94.4</v>
      </c>
      <c r="N22" s="26">
        <f t="shared" si="4"/>
        <v>97.2</v>
      </c>
      <c r="O22" s="34">
        <f t="shared" si="5"/>
        <v>100</v>
      </c>
      <c r="P22" s="47" t="s">
        <v>84</v>
      </c>
    </row>
    <row r="23" spans="1:16" ht="34.5" customHeight="1">
      <c r="A23" s="28" t="s">
        <v>18</v>
      </c>
      <c r="B23" s="21">
        <v>897</v>
      </c>
      <c r="C23" s="46">
        <v>897</v>
      </c>
      <c r="D23" s="26">
        <f t="shared" si="0"/>
        <v>100</v>
      </c>
      <c r="E23" s="27">
        <v>100</v>
      </c>
      <c r="F23" s="27">
        <v>100</v>
      </c>
      <c r="G23" s="26">
        <f t="shared" si="1"/>
        <v>100</v>
      </c>
      <c r="H23" s="27">
        <v>100</v>
      </c>
      <c r="I23" s="26">
        <v>100</v>
      </c>
      <c r="J23" s="26">
        <f t="shared" si="2"/>
        <v>100</v>
      </c>
      <c r="K23" s="27">
        <v>100</v>
      </c>
      <c r="L23" s="26">
        <v>100</v>
      </c>
      <c r="M23" s="26">
        <f t="shared" si="3"/>
        <v>100</v>
      </c>
      <c r="N23" s="26">
        <f t="shared" si="4"/>
        <v>100</v>
      </c>
      <c r="O23" s="34">
        <f t="shared" si="5"/>
        <v>100</v>
      </c>
      <c r="P23" s="47" t="s">
        <v>84</v>
      </c>
    </row>
    <row r="24" spans="1:16" ht="34.5" customHeight="1">
      <c r="A24" s="23" t="s">
        <v>19</v>
      </c>
      <c r="B24" s="21">
        <v>810</v>
      </c>
      <c r="C24" s="46">
        <v>818</v>
      </c>
      <c r="D24" s="26">
        <f t="shared" si="0"/>
        <v>101</v>
      </c>
      <c r="E24" s="27">
        <v>100</v>
      </c>
      <c r="F24" s="27">
        <v>99.6</v>
      </c>
      <c r="G24" s="26">
        <f t="shared" si="1"/>
        <v>99.6</v>
      </c>
      <c r="H24" s="27">
        <v>100</v>
      </c>
      <c r="I24" s="26">
        <v>100</v>
      </c>
      <c r="J24" s="26">
        <f t="shared" si="2"/>
        <v>100</v>
      </c>
      <c r="K24" s="27">
        <v>100</v>
      </c>
      <c r="L24" s="26">
        <v>100</v>
      </c>
      <c r="M24" s="26">
        <f t="shared" si="3"/>
        <v>100</v>
      </c>
      <c r="N24" s="26">
        <f t="shared" si="4"/>
        <v>99.9</v>
      </c>
      <c r="O24" s="34">
        <f t="shared" si="5"/>
        <v>100.5</v>
      </c>
      <c r="P24" s="47" t="s">
        <v>83</v>
      </c>
    </row>
    <row r="25" spans="1:16" ht="34.5" customHeight="1">
      <c r="A25" s="23" t="s">
        <v>20</v>
      </c>
      <c r="B25" s="21">
        <v>831</v>
      </c>
      <c r="C25" s="46">
        <v>834</v>
      </c>
      <c r="D25" s="26">
        <f t="shared" si="0"/>
        <v>100.4</v>
      </c>
      <c r="E25" s="27">
        <v>100</v>
      </c>
      <c r="F25" s="27">
        <v>100</v>
      </c>
      <c r="G25" s="26">
        <f t="shared" si="1"/>
        <v>100</v>
      </c>
      <c r="H25" s="27">
        <v>100</v>
      </c>
      <c r="I25" s="26">
        <v>100</v>
      </c>
      <c r="J25" s="26">
        <f t="shared" si="2"/>
        <v>100</v>
      </c>
      <c r="K25" s="27">
        <v>100</v>
      </c>
      <c r="L25" s="26">
        <v>100</v>
      </c>
      <c r="M25" s="26">
        <f t="shared" si="3"/>
        <v>100</v>
      </c>
      <c r="N25" s="26">
        <f t="shared" si="4"/>
        <v>100</v>
      </c>
      <c r="O25" s="34">
        <f t="shared" si="5"/>
        <v>100.2</v>
      </c>
      <c r="P25" s="47" t="s">
        <v>83</v>
      </c>
    </row>
    <row r="26" spans="1:16" ht="34.5" customHeight="1">
      <c r="A26" s="23" t="s">
        <v>21</v>
      </c>
      <c r="B26" s="21">
        <v>219</v>
      </c>
      <c r="C26" s="46">
        <v>212</v>
      </c>
      <c r="D26" s="26">
        <f t="shared" si="0"/>
        <v>96.8</v>
      </c>
      <c r="E26" s="27">
        <v>100</v>
      </c>
      <c r="F26" s="27">
        <v>95.9</v>
      </c>
      <c r="G26" s="26">
        <f t="shared" si="1"/>
        <v>95.9</v>
      </c>
      <c r="H26" s="27">
        <v>100</v>
      </c>
      <c r="I26" s="26">
        <v>100</v>
      </c>
      <c r="J26" s="26">
        <f t="shared" si="2"/>
        <v>100</v>
      </c>
      <c r="K26" s="27">
        <v>100</v>
      </c>
      <c r="L26" s="26">
        <v>100</v>
      </c>
      <c r="M26" s="26">
        <f t="shared" si="3"/>
        <v>100</v>
      </c>
      <c r="N26" s="26">
        <f t="shared" si="4"/>
        <v>98.6</v>
      </c>
      <c r="O26" s="34">
        <f t="shared" si="5"/>
        <v>97.7</v>
      </c>
      <c r="P26" s="47" t="s">
        <v>84</v>
      </c>
    </row>
    <row r="27" spans="1:16" ht="34.5" customHeight="1">
      <c r="A27" s="23" t="s">
        <v>22</v>
      </c>
      <c r="B27" s="21">
        <v>892</v>
      </c>
      <c r="C27" s="46">
        <v>889</v>
      </c>
      <c r="D27" s="26">
        <f t="shared" si="0"/>
        <v>99.7</v>
      </c>
      <c r="E27" s="27">
        <v>100</v>
      </c>
      <c r="F27" s="27">
        <v>99.8</v>
      </c>
      <c r="G27" s="26">
        <f t="shared" si="1"/>
        <v>99.8</v>
      </c>
      <c r="H27" s="27">
        <v>100</v>
      </c>
      <c r="I27" s="26">
        <v>100</v>
      </c>
      <c r="J27" s="26">
        <f t="shared" si="2"/>
        <v>100</v>
      </c>
      <c r="K27" s="27">
        <v>100</v>
      </c>
      <c r="L27" s="26">
        <v>100</v>
      </c>
      <c r="M27" s="26">
        <f t="shared" si="3"/>
        <v>100</v>
      </c>
      <c r="N27" s="26">
        <f t="shared" si="4"/>
        <v>99.9</v>
      </c>
      <c r="O27" s="34">
        <f t="shared" si="5"/>
        <v>99.8</v>
      </c>
      <c r="P27" s="47" t="s">
        <v>84</v>
      </c>
    </row>
    <row r="28" spans="1:16" ht="34.5" customHeight="1">
      <c r="A28" s="23" t="s">
        <v>119</v>
      </c>
      <c r="B28" s="21">
        <v>809</v>
      </c>
      <c r="C28" s="46">
        <v>802</v>
      </c>
      <c r="D28" s="26">
        <f t="shared" si="0"/>
        <v>99.1</v>
      </c>
      <c r="E28" s="27">
        <v>100</v>
      </c>
      <c r="F28" s="27">
        <v>98.5</v>
      </c>
      <c r="G28" s="26">
        <f t="shared" si="1"/>
        <v>98.5</v>
      </c>
      <c r="H28" s="27">
        <v>100</v>
      </c>
      <c r="I28" s="26">
        <v>100</v>
      </c>
      <c r="J28" s="26">
        <f t="shared" si="2"/>
        <v>100</v>
      </c>
      <c r="K28" s="27">
        <v>100</v>
      </c>
      <c r="L28" s="26">
        <v>100</v>
      </c>
      <c r="M28" s="26">
        <f t="shared" si="3"/>
        <v>100</v>
      </c>
      <c r="N28" s="26">
        <f t="shared" si="4"/>
        <v>99.5</v>
      </c>
      <c r="O28" s="34">
        <f t="shared" si="5"/>
        <v>99.3</v>
      </c>
      <c r="P28" s="47" t="s">
        <v>84</v>
      </c>
    </row>
    <row r="29" spans="1:16" ht="34.5" customHeight="1">
      <c r="A29" s="23" t="s">
        <v>23</v>
      </c>
      <c r="B29" s="21">
        <v>902</v>
      </c>
      <c r="C29" s="46">
        <v>893</v>
      </c>
      <c r="D29" s="26">
        <f t="shared" si="0"/>
        <v>99</v>
      </c>
      <c r="E29" s="27">
        <v>100</v>
      </c>
      <c r="F29" s="27">
        <v>98.8</v>
      </c>
      <c r="G29" s="26">
        <f t="shared" si="1"/>
        <v>98.8</v>
      </c>
      <c r="H29" s="27">
        <v>100</v>
      </c>
      <c r="I29" s="26">
        <v>100</v>
      </c>
      <c r="J29" s="26">
        <f t="shared" si="2"/>
        <v>100</v>
      </c>
      <c r="K29" s="27">
        <v>100</v>
      </c>
      <c r="L29" s="26">
        <v>100</v>
      </c>
      <c r="M29" s="26">
        <f t="shared" si="3"/>
        <v>100</v>
      </c>
      <c r="N29" s="26">
        <f t="shared" si="4"/>
        <v>99.6</v>
      </c>
      <c r="O29" s="34">
        <f t="shared" si="5"/>
        <v>99.3</v>
      </c>
      <c r="P29" s="47" t="s">
        <v>84</v>
      </c>
    </row>
    <row r="30" spans="1:16" ht="34.5" customHeight="1">
      <c r="A30" s="23" t="s">
        <v>24</v>
      </c>
      <c r="B30" s="21">
        <v>653</v>
      </c>
      <c r="C30" s="46">
        <v>665</v>
      </c>
      <c r="D30" s="26">
        <f t="shared" si="0"/>
        <v>101.8</v>
      </c>
      <c r="E30" s="27">
        <v>100</v>
      </c>
      <c r="F30" s="27">
        <v>100</v>
      </c>
      <c r="G30" s="26">
        <f t="shared" si="1"/>
        <v>100</v>
      </c>
      <c r="H30" s="27">
        <v>100</v>
      </c>
      <c r="I30" s="26">
        <v>100</v>
      </c>
      <c r="J30" s="26">
        <f t="shared" si="2"/>
        <v>100</v>
      </c>
      <c r="K30" s="27">
        <v>100</v>
      </c>
      <c r="L30" s="26">
        <v>100</v>
      </c>
      <c r="M30" s="26">
        <f t="shared" si="3"/>
        <v>100</v>
      </c>
      <c r="N30" s="26">
        <f t="shared" si="4"/>
        <v>100</v>
      </c>
      <c r="O30" s="34">
        <f t="shared" si="5"/>
        <v>100.9</v>
      </c>
      <c r="P30" s="47" t="s">
        <v>83</v>
      </c>
    </row>
    <row r="31" spans="1:16" ht="34.5" customHeight="1">
      <c r="A31" s="23" t="s">
        <v>25</v>
      </c>
      <c r="B31" s="21">
        <v>1216</v>
      </c>
      <c r="C31" s="46">
        <v>1200</v>
      </c>
      <c r="D31" s="26">
        <f t="shared" si="0"/>
        <v>98.7</v>
      </c>
      <c r="E31" s="27">
        <v>100</v>
      </c>
      <c r="F31" s="27">
        <v>97.5</v>
      </c>
      <c r="G31" s="26">
        <f t="shared" si="1"/>
        <v>97.5</v>
      </c>
      <c r="H31" s="27">
        <v>100</v>
      </c>
      <c r="I31" s="26">
        <v>100</v>
      </c>
      <c r="J31" s="26">
        <f t="shared" si="2"/>
        <v>100</v>
      </c>
      <c r="K31" s="27">
        <v>100</v>
      </c>
      <c r="L31" s="26">
        <v>100</v>
      </c>
      <c r="M31" s="26">
        <f t="shared" si="3"/>
        <v>100</v>
      </c>
      <c r="N31" s="26">
        <f t="shared" si="4"/>
        <v>99.2</v>
      </c>
      <c r="O31" s="34">
        <f t="shared" si="5"/>
        <v>99</v>
      </c>
      <c r="P31" s="47" t="s">
        <v>84</v>
      </c>
    </row>
    <row r="32" spans="1:16" ht="34.5" customHeight="1">
      <c r="A32" s="23" t="s">
        <v>26</v>
      </c>
      <c r="B32" s="21">
        <v>896</v>
      </c>
      <c r="C32" s="46">
        <v>892</v>
      </c>
      <c r="D32" s="26">
        <f t="shared" si="0"/>
        <v>99.6</v>
      </c>
      <c r="E32" s="27">
        <v>100</v>
      </c>
      <c r="F32" s="27">
        <v>99.4</v>
      </c>
      <c r="G32" s="26">
        <f t="shared" si="1"/>
        <v>99.4</v>
      </c>
      <c r="H32" s="27">
        <v>100</v>
      </c>
      <c r="I32" s="26">
        <v>100</v>
      </c>
      <c r="J32" s="26">
        <f t="shared" si="2"/>
        <v>100</v>
      </c>
      <c r="K32" s="27">
        <v>100</v>
      </c>
      <c r="L32" s="26">
        <v>100</v>
      </c>
      <c r="M32" s="26">
        <f t="shared" si="3"/>
        <v>100</v>
      </c>
      <c r="N32" s="26">
        <f t="shared" si="4"/>
        <v>99.8</v>
      </c>
      <c r="O32" s="34">
        <f t="shared" si="5"/>
        <v>99.7</v>
      </c>
      <c r="P32" s="47" t="s">
        <v>84</v>
      </c>
    </row>
    <row r="33" spans="1:16" ht="34.5" customHeight="1">
      <c r="A33" s="23" t="s">
        <v>27</v>
      </c>
      <c r="B33" s="21">
        <v>571</v>
      </c>
      <c r="C33" s="46">
        <v>583</v>
      </c>
      <c r="D33" s="26">
        <f t="shared" si="0"/>
        <v>102.1</v>
      </c>
      <c r="E33" s="27">
        <v>100</v>
      </c>
      <c r="F33" s="27">
        <v>100</v>
      </c>
      <c r="G33" s="26">
        <f t="shared" si="1"/>
        <v>100</v>
      </c>
      <c r="H33" s="27">
        <v>100</v>
      </c>
      <c r="I33" s="26">
        <v>100</v>
      </c>
      <c r="J33" s="26">
        <f t="shared" si="2"/>
        <v>100</v>
      </c>
      <c r="K33" s="27">
        <v>100</v>
      </c>
      <c r="L33" s="26">
        <v>100</v>
      </c>
      <c r="M33" s="26">
        <f t="shared" si="3"/>
        <v>100</v>
      </c>
      <c r="N33" s="26">
        <f t="shared" si="4"/>
        <v>100</v>
      </c>
      <c r="O33" s="34">
        <f t="shared" si="5"/>
        <v>101.1</v>
      </c>
      <c r="P33" s="47" t="s">
        <v>83</v>
      </c>
    </row>
    <row r="34" spans="1:16" ht="34.5" customHeight="1">
      <c r="A34" s="23" t="s">
        <v>28</v>
      </c>
      <c r="B34" s="21">
        <v>612</v>
      </c>
      <c r="C34" s="46">
        <v>611</v>
      </c>
      <c r="D34" s="26">
        <f t="shared" si="0"/>
        <v>99.8</v>
      </c>
      <c r="E34" s="27">
        <v>100</v>
      </c>
      <c r="F34" s="27">
        <v>98.9</v>
      </c>
      <c r="G34" s="26">
        <f t="shared" si="1"/>
        <v>98.9</v>
      </c>
      <c r="H34" s="27">
        <v>100</v>
      </c>
      <c r="I34" s="26">
        <v>100</v>
      </c>
      <c r="J34" s="26">
        <f t="shared" si="2"/>
        <v>100</v>
      </c>
      <c r="K34" s="27">
        <v>100</v>
      </c>
      <c r="L34" s="26">
        <v>100</v>
      </c>
      <c r="M34" s="26">
        <f t="shared" si="3"/>
        <v>100</v>
      </c>
      <c r="N34" s="26">
        <f t="shared" si="4"/>
        <v>99.6</v>
      </c>
      <c r="O34" s="34">
        <f t="shared" si="5"/>
        <v>99.7</v>
      </c>
      <c r="P34" s="47" t="s">
        <v>84</v>
      </c>
    </row>
    <row r="35" spans="1:16" ht="34.5" customHeight="1">
      <c r="A35" s="23" t="s">
        <v>29</v>
      </c>
      <c r="B35" s="21">
        <v>936</v>
      </c>
      <c r="C35" s="46">
        <v>936</v>
      </c>
      <c r="D35" s="26">
        <f t="shared" si="0"/>
        <v>100</v>
      </c>
      <c r="E35" s="27">
        <v>100</v>
      </c>
      <c r="F35" s="27">
        <v>99.6</v>
      </c>
      <c r="G35" s="26">
        <f t="shared" si="1"/>
        <v>99.6</v>
      </c>
      <c r="H35" s="27">
        <v>100</v>
      </c>
      <c r="I35" s="26">
        <v>99</v>
      </c>
      <c r="J35" s="26">
        <f t="shared" si="2"/>
        <v>99</v>
      </c>
      <c r="K35" s="27">
        <v>100</v>
      </c>
      <c r="L35" s="26">
        <v>98</v>
      </c>
      <c r="M35" s="26">
        <f t="shared" si="3"/>
        <v>98</v>
      </c>
      <c r="N35" s="26">
        <f t="shared" si="4"/>
        <v>98.9</v>
      </c>
      <c r="O35" s="34">
        <f t="shared" si="5"/>
        <v>99.5</v>
      </c>
      <c r="P35" s="47" t="s">
        <v>84</v>
      </c>
    </row>
    <row r="36" spans="1:16" ht="34.5" customHeight="1">
      <c r="A36" s="23" t="s">
        <v>30</v>
      </c>
      <c r="B36" s="21">
        <v>867</v>
      </c>
      <c r="C36" s="46">
        <v>873</v>
      </c>
      <c r="D36" s="26">
        <f t="shared" si="0"/>
        <v>100.7</v>
      </c>
      <c r="E36" s="27">
        <v>100</v>
      </c>
      <c r="F36" s="27">
        <v>100</v>
      </c>
      <c r="G36" s="26">
        <f t="shared" si="1"/>
        <v>100</v>
      </c>
      <c r="H36" s="27">
        <v>100</v>
      </c>
      <c r="I36" s="26">
        <v>100</v>
      </c>
      <c r="J36" s="26">
        <f t="shared" si="2"/>
        <v>100</v>
      </c>
      <c r="K36" s="27">
        <v>100</v>
      </c>
      <c r="L36" s="26">
        <v>100</v>
      </c>
      <c r="M36" s="26">
        <f t="shared" si="3"/>
        <v>100</v>
      </c>
      <c r="N36" s="26">
        <f t="shared" si="4"/>
        <v>100</v>
      </c>
      <c r="O36" s="34">
        <f t="shared" si="5"/>
        <v>100.4</v>
      </c>
      <c r="P36" s="47" t="s">
        <v>83</v>
      </c>
    </row>
    <row r="37" spans="1:16" ht="34.5" customHeight="1">
      <c r="A37" s="23" t="s">
        <v>31</v>
      </c>
      <c r="B37" s="21">
        <v>592</v>
      </c>
      <c r="C37" s="46">
        <v>594</v>
      </c>
      <c r="D37" s="26">
        <f t="shared" si="0"/>
        <v>100.3</v>
      </c>
      <c r="E37" s="27">
        <v>100</v>
      </c>
      <c r="F37" s="27">
        <v>100</v>
      </c>
      <c r="G37" s="26">
        <f t="shared" si="1"/>
        <v>100</v>
      </c>
      <c r="H37" s="27">
        <v>100</v>
      </c>
      <c r="I37" s="26">
        <v>100</v>
      </c>
      <c r="J37" s="26">
        <f t="shared" si="2"/>
        <v>100</v>
      </c>
      <c r="K37" s="27">
        <v>100</v>
      </c>
      <c r="L37" s="26">
        <v>100</v>
      </c>
      <c r="M37" s="26">
        <f t="shared" si="3"/>
        <v>100</v>
      </c>
      <c r="N37" s="26">
        <f t="shared" si="4"/>
        <v>100</v>
      </c>
      <c r="O37" s="34">
        <f t="shared" si="5"/>
        <v>100.2</v>
      </c>
      <c r="P37" s="47" t="s">
        <v>83</v>
      </c>
    </row>
    <row r="38" spans="1:16" ht="34.5" customHeight="1">
      <c r="A38" s="23" t="s">
        <v>32</v>
      </c>
      <c r="B38" s="21">
        <v>521</v>
      </c>
      <c r="C38" s="46">
        <v>531</v>
      </c>
      <c r="D38" s="26">
        <f t="shared" si="0"/>
        <v>101.9</v>
      </c>
      <c r="E38" s="27">
        <v>100</v>
      </c>
      <c r="F38" s="27">
        <v>100</v>
      </c>
      <c r="G38" s="26">
        <f t="shared" si="1"/>
        <v>100</v>
      </c>
      <c r="H38" s="27">
        <v>100</v>
      </c>
      <c r="I38" s="26">
        <v>100</v>
      </c>
      <c r="J38" s="26">
        <f t="shared" si="2"/>
        <v>100</v>
      </c>
      <c r="K38" s="27">
        <v>100</v>
      </c>
      <c r="L38" s="26">
        <v>100</v>
      </c>
      <c r="M38" s="26">
        <f t="shared" si="3"/>
        <v>100</v>
      </c>
      <c r="N38" s="26">
        <f t="shared" si="4"/>
        <v>100</v>
      </c>
      <c r="O38" s="34">
        <f t="shared" si="5"/>
        <v>101</v>
      </c>
      <c r="P38" s="47" t="s">
        <v>83</v>
      </c>
    </row>
    <row r="39" spans="1:16" ht="34.5" customHeight="1">
      <c r="A39" s="23" t="s">
        <v>33</v>
      </c>
      <c r="B39" s="21">
        <v>346</v>
      </c>
      <c r="C39" s="46">
        <v>352</v>
      </c>
      <c r="D39" s="26">
        <f t="shared" si="0"/>
        <v>101.7</v>
      </c>
      <c r="E39" s="27">
        <v>100</v>
      </c>
      <c r="F39" s="27">
        <v>100</v>
      </c>
      <c r="G39" s="26">
        <f t="shared" si="1"/>
        <v>100</v>
      </c>
      <c r="H39" s="27">
        <v>100</v>
      </c>
      <c r="I39" s="26">
        <v>100</v>
      </c>
      <c r="J39" s="26">
        <f t="shared" si="2"/>
        <v>100</v>
      </c>
      <c r="K39" s="27">
        <v>100</v>
      </c>
      <c r="L39" s="26">
        <v>100</v>
      </c>
      <c r="M39" s="26">
        <f t="shared" si="3"/>
        <v>100</v>
      </c>
      <c r="N39" s="26">
        <f t="shared" si="4"/>
        <v>100</v>
      </c>
      <c r="O39" s="34">
        <f t="shared" si="5"/>
        <v>100.9</v>
      </c>
      <c r="P39" s="47" t="s">
        <v>83</v>
      </c>
    </row>
    <row r="40" spans="1:16" ht="34.5" customHeight="1">
      <c r="A40" s="23" t="s">
        <v>34</v>
      </c>
      <c r="B40" s="21">
        <v>340</v>
      </c>
      <c r="C40" s="46">
        <v>341</v>
      </c>
      <c r="D40" s="26">
        <f t="shared" si="0"/>
        <v>100.3</v>
      </c>
      <c r="E40" s="27">
        <v>100</v>
      </c>
      <c r="F40" s="27">
        <v>100</v>
      </c>
      <c r="G40" s="26">
        <f t="shared" si="1"/>
        <v>100</v>
      </c>
      <c r="H40" s="27">
        <v>100</v>
      </c>
      <c r="I40" s="26">
        <v>96.2</v>
      </c>
      <c r="J40" s="26">
        <f t="shared" si="2"/>
        <v>96.2</v>
      </c>
      <c r="K40" s="27">
        <v>100</v>
      </c>
      <c r="L40" s="26">
        <v>92.3</v>
      </c>
      <c r="M40" s="26">
        <f t="shared" si="3"/>
        <v>92.3</v>
      </c>
      <c r="N40" s="26">
        <f t="shared" si="4"/>
        <v>96.2</v>
      </c>
      <c r="O40" s="34">
        <f t="shared" si="5"/>
        <v>98.3</v>
      </c>
      <c r="P40" s="47" t="s">
        <v>84</v>
      </c>
    </row>
    <row r="41" spans="1:16" ht="34.5" customHeight="1">
      <c r="A41" s="23" t="s">
        <v>35</v>
      </c>
      <c r="B41" s="21">
        <v>546</v>
      </c>
      <c r="C41" s="46">
        <v>538</v>
      </c>
      <c r="D41" s="26">
        <f t="shared" si="0"/>
        <v>98.5</v>
      </c>
      <c r="E41" s="27">
        <v>100</v>
      </c>
      <c r="F41" s="27">
        <v>99.1</v>
      </c>
      <c r="G41" s="26">
        <f t="shared" si="1"/>
        <v>99.1</v>
      </c>
      <c r="H41" s="27">
        <v>100</v>
      </c>
      <c r="I41" s="26">
        <v>98.6</v>
      </c>
      <c r="J41" s="26">
        <f t="shared" si="2"/>
        <v>98.6</v>
      </c>
      <c r="K41" s="27">
        <v>100</v>
      </c>
      <c r="L41" s="26">
        <v>97.1</v>
      </c>
      <c r="M41" s="26">
        <f t="shared" si="3"/>
        <v>97.1</v>
      </c>
      <c r="N41" s="26">
        <f t="shared" si="4"/>
        <v>98.3</v>
      </c>
      <c r="O41" s="34">
        <f t="shared" si="5"/>
        <v>98.4</v>
      </c>
      <c r="P41" s="47" t="s">
        <v>84</v>
      </c>
    </row>
    <row r="42" spans="1:16" ht="34.5" customHeight="1">
      <c r="A42" s="23" t="s">
        <v>36</v>
      </c>
      <c r="B42" s="21">
        <v>504</v>
      </c>
      <c r="C42" s="46">
        <v>502</v>
      </c>
      <c r="D42" s="26">
        <f t="shared" si="0"/>
        <v>99.6</v>
      </c>
      <c r="E42" s="27">
        <v>100</v>
      </c>
      <c r="F42" s="27">
        <v>100</v>
      </c>
      <c r="G42" s="26">
        <f t="shared" si="1"/>
        <v>100</v>
      </c>
      <c r="H42" s="27">
        <v>100</v>
      </c>
      <c r="I42" s="26">
        <v>98.1</v>
      </c>
      <c r="J42" s="26">
        <f t="shared" si="2"/>
        <v>98.1</v>
      </c>
      <c r="K42" s="27">
        <v>100</v>
      </c>
      <c r="L42" s="26">
        <v>96.2</v>
      </c>
      <c r="M42" s="26">
        <f t="shared" si="3"/>
        <v>96.2</v>
      </c>
      <c r="N42" s="26">
        <f t="shared" si="4"/>
        <v>98.1</v>
      </c>
      <c r="O42" s="34">
        <f t="shared" si="5"/>
        <v>98.9</v>
      </c>
      <c r="P42" s="47" t="s">
        <v>84</v>
      </c>
    </row>
    <row r="43" spans="1:16" ht="34.5" customHeight="1">
      <c r="A43" s="23" t="s">
        <v>37</v>
      </c>
      <c r="B43" s="21">
        <v>710</v>
      </c>
      <c r="C43" s="46">
        <v>710</v>
      </c>
      <c r="D43" s="26">
        <f t="shared" si="0"/>
        <v>100</v>
      </c>
      <c r="E43" s="27">
        <v>100</v>
      </c>
      <c r="F43" s="27">
        <v>99.7</v>
      </c>
      <c r="G43" s="26">
        <f t="shared" si="1"/>
        <v>99.7</v>
      </c>
      <c r="H43" s="27">
        <v>100</v>
      </c>
      <c r="I43" s="26">
        <v>100</v>
      </c>
      <c r="J43" s="26">
        <f t="shared" si="2"/>
        <v>100</v>
      </c>
      <c r="K43" s="27">
        <v>100</v>
      </c>
      <c r="L43" s="26">
        <v>100</v>
      </c>
      <c r="M43" s="26">
        <f t="shared" si="3"/>
        <v>100</v>
      </c>
      <c r="N43" s="26">
        <f t="shared" si="4"/>
        <v>99.9</v>
      </c>
      <c r="O43" s="34">
        <f t="shared" si="5"/>
        <v>100</v>
      </c>
      <c r="P43" s="47" t="s">
        <v>84</v>
      </c>
    </row>
    <row r="44" spans="1:16" ht="34.5" customHeight="1">
      <c r="A44" s="23" t="s">
        <v>38</v>
      </c>
      <c r="B44" s="21">
        <v>1077</v>
      </c>
      <c r="C44" s="46">
        <v>1076</v>
      </c>
      <c r="D44" s="26">
        <f t="shared" si="0"/>
        <v>99.9</v>
      </c>
      <c r="E44" s="27">
        <v>100</v>
      </c>
      <c r="F44" s="27">
        <v>100</v>
      </c>
      <c r="G44" s="26">
        <f t="shared" si="1"/>
        <v>100</v>
      </c>
      <c r="H44" s="27">
        <v>100</v>
      </c>
      <c r="I44" s="26">
        <v>100</v>
      </c>
      <c r="J44" s="26">
        <f t="shared" si="2"/>
        <v>100</v>
      </c>
      <c r="K44" s="27">
        <v>100</v>
      </c>
      <c r="L44" s="26">
        <v>100</v>
      </c>
      <c r="M44" s="26">
        <f t="shared" si="3"/>
        <v>100</v>
      </c>
      <c r="N44" s="26">
        <f t="shared" si="4"/>
        <v>100</v>
      </c>
      <c r="O44" s="34">
        <f t="shared" si="5"/>
        <v>100</v>
      </c>
      <c r="P44" s="47" t="s">
        <v>84</v>
      </c>
    </row>
    <row r="45" spans="1:16" ht="34.5" customHeight="1">
      <c r="A45" s="23" t="s">
        <v>39</v>
      </c>
      <c r="B45" s="21">
        <v>584</v>
      </c>
      <c r="C45" s="46">
        <v>592</v>
      </c>
      <c r="D45" s="26">
        <f t="shared" si="0"/>
        <v>101.4</v>
      </c>
      <c r="E45" s="27">
        <v>100</v>
      </c>
      <c r="F45" s="27">
        <v>100</v>
      </c>
      <c r="G45" s="26">
        <f t="shared" si="1"/>
        <v>100</v>
      </c>
      <c r="H45" s="27">
        <v>100</v>
      </c>
      <c r="I45" s="26">
        <v>100</v>
      </c>
      <c r="J45" s="26">
        <f t="shared" si="2"/>
        <v>100</v>
      </c>
      <c r="K45" s="27">
        <v>100</v>
      </c>
      <c r="L45" s="26">
        <v>100</v>
      </c>
      <c r="M45" s="26">
        <f t="shared" si="3"/>
        <v>100</v>
      </c>
      <c r="N45" s="26">
        <f t="shared" si="4"/>
        <v>100</v>
      </c>
      <c r="O45" s="34">
        <f t="shared" si="5"/>
        <v>100.7</v>
      </c>
      <c r="P45" s="47" t="s">
        <v>83</v>
      </c>
    </row>
    <row r="46" spans="1:16" ht="34.5" customHeight="1">
      <c r="A46" s="23" t="s">
        <v>40</v>
      </c>
      <c r="B46" s="21">
        <v>354</v>
      </c>
      <c r="C46" s="46">
        <v>350</v>
      </c>
      <c r="D46" s="26">
        <f t="shared" si="0"/>
        <v>98.9</v>
      </c>
      <c r="E46" s="27">
        <v>100</v>
      </c>
      <c r="F46" s="27">
        <v>98.3</v>
      </c>
      <c r="G46" s="26">
        <f t="shared" si="1"/>
        <v>98.3</v>
      </c>
      <c r="H46" s="27">
        <v>100</v>
      </c>
      <c r="I46" s="26">
        <v>100</v>
      </c>
      <c r="J46" s="26">
        <f t="shared" si="2"/>
        <v>100</v>
      </c>
      <c r="K46" s="27">
        <v>100</v>
      </c>
      <c r="L46" s="26">
        <v>100</v>
      </c>
      <c r="M46" s="26">
        <f t="shared" si="3"/>
        <v>100</v>
      </c>
      <c r="N46" s="26">
        <f t="shared" si="4"/>
        <v>99.4</v>
      </c>
      <c r="O46" s="34">
        <f t="shared" si="5"/>
        <v>99.2</v>
      </c>
      <c r="P46" s="47" t="s">
        <v>84</v>
      </c>
    </row>
    <row r="47" spans="1:16" ht="34.5" customHeight="1">
      <c r="A47" s="23" t="s">
        <v>41</v>
      </c>
      <c r="B47" s="21">
        <v>473</v>
      </c>
      <c r="C47" s="46">
        <v>497</v>
      </c>
      <c r="D47" s="26">
        <f t="shared" si="0"/>
        <v>105.1</v>
      </c>
      <c r="E47" s="27">
        <v>100</v>
      </c>
      <c r="F47" s="27">
        <v>100</v>
      </c>
      <c r="G47" s="26">
        <f t="shared" si="1"/>
        <v>100</v>
      </c>
      <c r="H47" s="27">
        <v>100</v>
      </c>
      <c r="I47" s="26">
        <v>97.9</v>
      </c>
      <c r="J47" s="26">
        <f t="shared" si="2"/>
        <v>97.9</v>
      </c>
      <c r="K47" s="27">
        <v>100</v>
      </c>
      <c r="L47" s="26">
        <v>95.8</v>
      </c>
      <c r="M47" s="26">
        <f t="shared" si="3"/>
        <v>95.8</v>
      </c>
      <c r="N47" s="26">
        <f t="shared" si="4"/>
        <v>97.9</v>
      </c>
      <c r="O47" s="34">
        <f t="shared" si="5"/>
        <v>101.5</v>
      </c>
      <c r="P47" s="47" t="s">
        <v>83</v>
      </c>
    </row>
    <row r="48" spans="1:16" ht="34.5" customHeight="1">
      <c r="A48" s="23" t="s">
        <v>42</v>
      </c>
      <c r="B48" s="21">
        <v>784</v>
      </c>
      <c r="C48" s="46">
        <v>786</v>
      </c>
      <c r="D48" s="26">
        <f t="shared" si="0"/>
        <v>100.3</v>
      </c>
      <c r="E48" s="27">
        <v>100</v>
      </c>
      <c r="F48" s="27">
        <v>100</v>
      </c>
      <c r="G48" s="26">
        <f t="shared" si="1"/>
        <v>100</v>
      </c>
      <c r="H48" s="27">
        <v>100</v>
      </c>
      <c r="I48" s="26">
        <v>100</v>
      </c>
      <c r="J48" s="26">
        <f t="shared" si="2"/>
        <v>100</v>
      </c>
      <c r="K48" s="27">
        <v>100</v>
      </c>
      <c r="L48" s="26">
        <v>100</v>
      </c>
      <c r="M48" s="26">
        <f t="shared" si="3"/>
        <v>100</v>
      </c>
      <c r="N48" s="26">
        <f t="shared" si="4"/>
        <v>100</v>
      </c>
      <c r="O48" s="34">
        <f t="shared" si="5"/>
        <v>100.2</v>
      </c>
      <c r="P48" s="47" t="s">
        <v>83</v>
      </c>
    </row>
    <row r="49" spans="1:16" ht="34.5" customHeight="1">
      <c r="A49" s="23" t="s">
        <v>43</v>
      </c>
      <c r="B49" s="21">
        <v>494</v>
      </c>
      <c r="C49" s="46">
        <v>490</v>
      </c>
      <c r="D49" s="26">
        <f t="shared" si="0"/>
        <v>99.2</v>
      </c>
      <c r="E49" s="27">
        <v>100</v>
      </c>
      <c r="F49" s="27">
        <v>98.8</v>
      </c>
      <c r="G49" s="26">
        <f t="shared" si="1"/>
        <v>98.8</v>
      </c>
      <c r="H49" s="27">
        <v>100</v>
      </c>
      <c r="I49" s="26">
        <v>100</v>
      </c>
      <c r="J49" s="26">
        <f t="shared" si="2"/>
        <v>100</v>
      </c>
      <c r="K49" s="27">
        <v>100</v>
      </c>
      <c r="L49" s="26">
        <v>100</v>
      </c>
      <c r="M49" s="26">
        <f t="shared" si="3"/>
        <v>100</v>
      </c>
      <c r="N49" s="26">
        <f t="shared" si="4"/>
        <v>99.6</v>
      </c>
      <c r="O49" s="34">
        <f t="shared" si="5"/>
        <v>99.4</v>
      </c>
      <c r="P49" s="47" t="s">
        <v>84</v>
      </c>
    </row>
    <row r="50" spans="1:16" ht="34.5" customHeight="1">
      <c r="A50" s="23" t="s">
        <v>44</v>
      </c>
      <c r="B50" s="21">
        <v>638</v>
      </c>
      <c r="C50" s="46">
        <v>645</v>
      </c>
      <c r="D50" s="26">
        <f t="shared" si="0"/>
        <v>101.1</v>
      </c>
      <c r="E50" s="27">
        <v>100</v>
      </c>
      <c r="F50" s="27">
        <v>99.7</v>
      </c>
      <c r="G50" s="26">
        <f t="shared" si="1"/>
        <v>99.7</v>
      </c>
      <c r="H50" s="27">
        <v>100</v>
      </c>
      <c r="I50" s="26">
        <v>100</v>
      </c>
      <c r="J50" s="26">
        <f t="shared" si="2"/>
        <v>100</v>
      </c>
      <c r="K50" s="27">
        <v>100</v>
      </c>
      <c r="L50" s="26">
        <v>100</v>
      </c>
      <c r="M50" s="26">
        <f t="shared" si="3"/>
        <v>100</v>
      </c>
      <c r="N50" s="26">
        <f t="shared" si="4"/>
        <v>99.9</v>
      </c>
      <c r="O50" s="34">
        <f t="shared" si="5"/>
        <v>100.5</v>
      </c>
      <c r="P50" s="47" t="s">
        <v>83</v>
      </c>
    </row>
    <row r="51" spans="1:16" ht="34.5" customHeight="1">
      <c r="A51" s="23" t="s">
        <v>45</v>
      </c>
      <c r="B51" s="21">
        <v>493</v>
      </c>
      <c r="C51" s="46">
        <v>497</v>
      </c>
      <c r="D51" s="26">
        <f t="shared" si="0"/>
        <v>100.8</v>
      </c>
      <c r="E51" s="27">
        <v>100</v>
      </c>
      <c r="F51" s="27">
        <v>100</v>
      </c>
      <c r="G51" s="26">
        <f t="shared" si="1"/>
        <v>100</v>
      </c>
      <c r="H51" s="27">
        <v>100</v>
      </c>
      <c r="I51" s="26">
        <v>100</v>
      </c>
      <c r="J51" s="26">
        <f t="shared" si="2"/>
        <v>100</v>
      </c>
      <c r="K51" s="27">
        <v>100</v>
      </c>
      <c r="L51" s="26">
        <v>100</v>
      </c>
      <c r="M51" s="26">
        <f t="shared" si="3"/>
        <v>100</v>
      </c>
      <c r="N51" s="26">
        <f t="shared" si="4"/>
        <v>100</v>
      </c>
      <c r="O51" s="34">
        <f t="shared" si="5"/>
        <v>100.4</v>
      </c>
      <c r="P51" s="47" t="s">
        <v>83</v>
      </c>
    </row>
    <row r="52" spans="1:16" ht="34.5" customHeight="1">
      <c r="A52" s="23" t="s">
        <v>46</v>
      </c>
      <c r="B52" s="21">
        <v>776</v>
      </c>
      <c r="C52" s="46">
        <v>784</v>
      </c>
      <c r="D52" s="26">
        <f t="shared" si="0"/>
        <v>101</v>
      </c>
      <c r="E52" s="27">
        <v>100</v>
      </c>
      <c r="F52" s="27">
        <v>100</v>
      </c>
      <c r="G52" s="26">
        <f t="shared" si="1"/>
        <v>100</v>
      </c>
      <c r="H52" s="27">
        <v>100</v>
      </c>
      <c r="I52" s="26">
        <v>100</v>
      </c>
      <c r="J52" s="26">
        <f t="shared" si="2"/>
        <v>100</v>
      </c>
      <c r="K52" s="27">
        <v>100</v>
      </c>
      <c r="L52" s="26">
        <v>100</v>
      </c>
      <c r="M52" s="26">
        <f t="shared" si="3"/>
        <v>100</v>
      </c>
      <c r="N52" s="26">
        <f t="shared" si="4"/>
        <v>100</v>
      </c>
      <c r="O52" s="34">
        <f t="shared" si="5"/>
        <v>100.5</v>
      </c>
      <c r="P52" s="47" t="s">
        <v>83</v>
      </c>
    </row>
    <row r="53" spans="1:16" ht="34.5" customHeight="1">
      <c r="A53" s="23" t="s">
        <v>47</v>
      </c>
      <c r="B53" s="21">
        <v>866</v>
      </c>
      <c r="C53" s="46">
        <v>850</v>
      </c>
      <c r="D53" s="26">
        <f t="shared" si="0"/>
        <v>98.2</v>
      </c>
      <c r="E53" s="27">
        <v>100</v>
      </c>
      <c r="F53" s="27">
        <v>97</v>
      </c>
      <c r="G53" s="26">
        <f t="shared" si="1"/>
        <v>97</v>
      </c>
      <c r="H53" s="27">
        <v>100</v>
      </c>
      <c r="I53" s="26">
        <v>100</v>
      </c>
      <c r="J53" s="26">
        <f t="shared" si="2"/>
        <v>100</v>
      </c>
      <c r="K53" s="27">
        <v>100</v>
      </c>
      <c r="L53" s="26">
        <v>100</v>
      </c>
      <c r="M53" s="26">
        <f t="shared" si="3"/>
        <v>100</v>
      </c>
      <c r="N53" s="26">
        <f t="shared" si="4"/>
        <v>99</v>
      </c>
      <c r="O53" s="34">
        <f t="shared" si="5"/>
        <v>98.6</v>
      </c>
      <c r="P53" s="47" t="s">
        <v>84</v>
      </c>
    </row>
    <row r="54" spans="1:16" ht="34.5" customHeight="1">
      <c r="A54" s="23" t="s">
        <v>48</v>
      </c>
      <c r="B54" s="21">
        <v>703</v>
      </c>
      <c r="C54" s="46">
        <v>717</v>
      </c>
      <c r="D54" s="26">
        <f t="shared" si="0"/>
        <v>102</v>
      </c>
      <c r="E54" s="27">
        <v>100</v>
      </c>
      <c r="F54" s="27">
        <v>100</v>
      </c>
      <c r="G54" s="26">
        <f t="shared" si="1"/>
        <v>100</v>
      </c>
      <c r="H54" s="27">
        <v>100</v>
      </c>
      <c r="I54" s="26">
        <v>100</v>
      </c>
      <c r="J54" s="26">
        <f t="shared" si="2"/>
        <v>100</v>
      </c>
      <c r="K54" s="27">
        <v>100</v>
      </c>
      <c r="L54" s="26">
        <v>100</v>
      </c>
      <c r="M54" s="26">
        <f t="shared" si="3"/>
        <v>100</v>
      </c>
      <c r="N54" s="26">
        <f t="shared" si="4"/>
        <v>100</v>
      </c>
      <c r="O54" s="34">
        <f t="shared" si="5"/>
        <v>101</v>
      </c>
      <c r="P54" s="47" t="s">
        <v>83</v>
      </c>
    </row>
    <row r="55" spans="1:16" ht="34.5" customHeight="1">
      <c r="A55" s="23" t="s">
        <v>49</v>
      </c>
      <c r="B55" s="21">
        <v>571</v>
      </c>
      <c r="C55" s="46">
        <v>580</v>
      </c>
      <c r="D55" s="26">
        <f t="shared" si="0"/>
        <v>101.6</v>
      </c>
      <c r="E55" s="27">
        <v>100</v>
      </c>
      <c r="F55" s="27">
        <v>100</v>
      </c>
      <c r="G55" s="26">
        <f t="shared" si="1"/>
        <v>100</v>
      </c>
      <c r="H55" s="27">
        <v>100</v>
      </c>
      <c r="I55" s="26">
        <v>95.1</v>
      </c>
      <c r="J55" s="26">
        <f t="shared" si="2"/>
        <v>95.1</v>
      </c>
      <c r="K55" s="27">
        <v>100</v>
      </c>
      <c r="L55" s="26">
        <v>92.7</v>
      </c>
      <c r="M55" s="26">
        <f t="shared" si="3"/>
        <v>92.7</v>
      </c>
      <c r="N55" s="26">
        <f t="shared" si="4"/>
        <v>95.9</v>
      </c>
      <c r="O55" s="34">
        <f t="shared" si="5"/>
        <v>98.8</v>
      </c>
      <c r="P55" s="47" t="s">
        <v>84</v>
      </c>
    </row>
    <row r="56" spans="1:16" ht="29.25" customHeight="1">
      <c r="A56" s="23" t="s">
        <v>50</v>
      </c>
      <c r="B56" s="21">
        <v>816</v>
      </c>
      <c r="C56" s="46">
        <v>821</v>
      </c>
      <c r="D56" s="26">
        <f t="shared" si="0"/>
        <v>100.6</v>
      </c>
      <c r="E56" s="27">
        <v>100</v>
      </c>
      <c r="F56" s="27">
        <v>100</v>
      </c>
      <c r="G56" s="26">
        <f t="shared" si="1"/>
        <v>100</v>
      </c>
      <c r="H56" s="27">
        <v>100</v>
      </c>
      <c r="I56" s="26">
        <v>100</v>
      </c>
      <c r="J56" s="26">
        <f t="shared" si="2"/>
        <v>100</v>
      </c>
      <c r="K56" s="27">
        <v>100</v>
      </c>
      <c r="L56" s="26">
        <v>100</v>
      </c>
      <c r="M56" s="26">
        <f t="shared" si="3"/>
        <v>100</v>
      </c>
      <c r="N56" s="26">
        <f t="shared" si="4"/>
        <v>100</v>
      </c>
      <c r="O56" s="34">
        <f t="shared" si="5"/>
        <v>100.3</v>
      </c>
      <c r="P56" s="47" t="s">
        <v>83</v>
      </c>
    </row>
    <row r="57" spans="1:16" ht="34.5" customHeight="1">
      <c r="A57" s="23" t="s">
        <v>51</v>
      </c>
      <c r="B57" s="21">
        <v>680</v>
      </c>
      <c r="C57" s="46">
        <v>681</v>
      </c>
      <c r="D57" s="26">
        <f t="shared" si="0"/>
        <v>100.1</v>
      </c>
      <c r="E57" s="27">
        <v>100</v>
      </c>
      <c r="F57" s="27">
        <v>100</v>
      </c>
      <c r="G57" s="26">
        <f t="shared" si="1"/>
        <v>100</v>
      </c>
      <c r="H57" s="27">
        <v>100</v>
      </c>
      <c r="I57" s="26">
        <v>95.8</v>
      </c>
      <c r="J57" s="26">
        <f t="shared" si="2"/>
        <v>95.8</v>
      </c>
      <c r="K57" s="27">
        <v>100</v>
      </c>
      <c r="L57" s="26">
        <v>91.7</v>
      </c>
      <c r="M57" s="26">
        <f t="shared" si="3"/>
        <v>91.7</v>
      </c>
      <c r="N57" s="26">
        <f t="shared" si="4"/>
        <v>95.8</v>
      </c>
      <c r="O57" s="34">
        <f t="shared" si="5"/>
        <v>98</v>
      </c>
      <c r="P57" s="47" t="s">
        <v>84</v>
      </c>
    </row>
    <row r="58" spans="1:16" ht="38.25" customHeight="1">
      <c r="A58" s="22" t="s">
        <v>52</v>
      </c>
      <c r="B58" s="21">
        <v>509</v>
      </c>
      <c r="C58" s="46">
        <v>525</v>
      </c>
      <c r="D58" s="26">
        <f t="shared" si="0"/>
        <v>103.1</v>
      </c>
      <c r="E58" s="27">
        <v>100</v>
      </c>
      <c r="F58" s="27">
        <v>100</v>
      </c>
      <c r="G58" s="26">
        <f t="shared" si="1"/>
        <v>100</v>
      </c>
      <c r="H58" s="27">
        <v>100</v>
      </c>
      <c r="I58" s="26">
        <v>95.5</v>
      </c>
      <c r="J58" s="26">
        <f t="shared" si="2"/>
        <v>95.5</v>
      </c>
      <c r="K58" s="27">
        <v>100</v>
      </c>
      <c r="L58" s="26">
        <v>90.9</v>
      </c>
      <c r="M58" s="26">
        <f t="shared" si="3"/>
        <v>90.9</v>
      </c>
      <c r="N58" s="26">
        <f t="shared" si="4"/>
        <v>95.5</v>
      </c>
      <c r="O58" s="34">
        <f t="shared" si="5"/>
        <v>99.3</v>
      </c>
      <c r="P58" s="47" t="s">
        <v>84</v>
      </c>
    </row>
    <row r="59" spans="1:16" ht="34.5" customHeight="1">
      <c r="A59" s="22" t="s">
        <v>53</v>
      </c>
      <c r="B59" s="21">
        <v>463</v>
      </c>
      <c r="C59" s="46">
        <v>468</v>
      </c>
      <c r="D59" s="26">
        <f t="shared" si="0"/>
        <v>101.1</v>
      </c>
      <c r="E59" s="27">
        <v>100</v>
      </c>
      <c r="F59" s="27">
        <v>99.6</v>
      </c>
      <c r="G59" s="26">
        <f t="shared" si="1"/>
        <v>99.6</v>
      </c>
      <c r="H59" s="27">
        <v>100</v>
      </c>
      <c r="I59" s="26">
        <v>100</v>
      </c>
      <c r="J59" s="26">
        <f t="shared" si="2"/>
        <v>100</v>
      </c>
      <c r="K59" s="27">
        <v>100</v>
      </c>
      <c r="L59" s="26">
        <v>100</v>
      </c>
      <c r="M59" s="26">
        <f t="shared" si="3"/>
        <v>100</v>
      </c>
      <c r="N59" s="26">
        <f t="shared" si="4"/>
        <v>99.9</v>
      </c>
      <c r="O59" s="34">
        <f t="shared" si="5"/>
        <v>100.5</v>
      </c>
      <c r="P59" s="47" t="s">
        <v>83</v>
      </c>
    </row>
    <row r="60" spans="1:16" ht="34.5" customHeight="1">
      <c r="A60" s="22" t="s">
        <v>54</v>
      </c>
      <c r="B60" s="21">
        <v>560</v>
      </c>
      <c r="C60" s="46">
        <v>559</v>
      </c>
      <c r="D60" s="26">
        <f t="shared" si="0"/>
        <v>99.8</v>
      </c>
      <c r="E60" s="27">
        <v>100</v>
      </c>
      <c r="F60" s="27">
        <v>99.5</v>
      </c>
      <c r="G60" s="26">
        <f t="shared" si="1"/>
        <v>99.5</v>
      </c>
      <c r="H60" s="27">
        <v>100</v>
      </c>
      <c r="I60" s="26">
        <v>100</v>
      </c>
      <c r="J60" s="26">
        <f t="shared" si="2"/>
        <v>100</v>
      </c>
      <c r="K60" s="27">
        <v>100</v>
      </c>
      <c r="L60" s="26">
        <v>96</v>
      </c>
      <c r="M60" s="26">
        <f t="shared" si="3"/>
        <v>96</v>
      </c>
      <c r="N60" s="26">
        <f t="shared" si="4"/>
        <v>98.5</v>
      </c>
      <c r="O60" s="34">
        <f t="shared" si="5"/>
        <v>99.2</v>
      </c>
      <c r="P60" s="47" t="s">
        <v>84</v>
      </c>
    </row>
    <row r="61" spans="1:16" ht="34.5" customHeight="1">
      <c r="A61" s="22" t="s">
        <v>55</v>
      </c>
      <c r="B61" s="21">
        <v>1471</v>
      </c>
      <c r="C61" s="46">
        <v>1479</v>
      </c>
      <c r="D61" s="26">
        <f t="shared" si="0"/>
        <v>100.5</v>
      </c>
      <c r="E61" s="27">
        <v>100</v>
      </c>
      <c r="F61" s="27">
        <v>100</v>
      </c>
      <c r="G61" s="26">
        <f t="shared" si="1"/>
        <v>100</v>
      </c>
      <c r="H61" s="27">
        <v>100</v>
      </c>
      <c r="I61" s="26">
        <v>100</v>
      </c>
      <c r="J61" s="26">
        <f t="shared" si="2"/>
        <v>100</v>
      </c>
      <c r="K61" s="27">
        <v>100</v>
      </c>
      <c r="L61" s="26">
        <v>100</v>
      </c>
      <c r="M61" s="26">
        <f t="shared" si="3"/>
        <v>100</v>
      </c>
      <c r="N61" s="26">
        <f t="shared" si="4"/>
        <v>100</v>
      </c>
      <c r="O61" s="34">
        <f t="shared" si="5"/>
        <v>100.3</v>
      </c>
      <c r="P61" s="47" t="s">
        <v>83</v>
      </c>
    </row>
    <row r="62" spans="1:16" ht="34.5" customHeight="1">
      <c r="A62" s="22" t="s">
        <v>56</v>
      </c>
      <c r="B62" s="21">
        <v>605</v>
      </c>
      <c r="C62" s="46">
        <v>606</v>
      </c>
      <c r="D62" s="26">
        <f t="shared" si="0"/>
        <v>100.2</v>
      </c>
      <c r="E62" s="27">
        <v>100</v>
      </c>
      <c r="F62" s="27">
        <v>99.7</v>
      </c>
      <c r="G62" s="26">
        <f t="shared" si="1"/>
        <v>99.7</v>
      </c>
      <c r="H62" s="27">
        <v>100</v>
      </c>
      <c r="I62" s="26">
        <v>100</v>
      </c>
      <c r="J62" s="26">
        <f t="shared" si="2"/>
        <v>100</v>
      </c>
      <c r="K62" s="27">
        <v>100</v>
      </c>
      <c r="L62" s="26">
        <v>100</v>
      </c>
      <c r="M62" s="26">
        <f t="shared" si="3"/>
        <v>100</v>
      </c>
      <c r="N62" s="26">
        <f t="shared" si="4"/>
        <v>99.9</v>
      </c>
      <c r="O62" s="34">
        <f t="shared" si="5"/>
        <v>100.1</v>
      </c>
      <c r="P62" s="47" t="s">
        <v>83</v>
      </c>
    </row>
    <row r="63" spans="1:16" ht="34.5" customHeight="1">
      <c r="A63" s="22" t="s">
        <v>57</v>
      </c>
      <c r="B63" s="21">
        <v>874</v>
      </c>
      <c r="C63" s="46">
        <v>864</v>
      </c>
      <c r="D63" s="26">
        <f t="shared" si="0"/>
        <v>98.9</v>
      </c>
      <c r="E63" s="27">
        <v>100</v>
      </c>
      <c r="F63" s="27">
        <v>100</v>
      </c>
      <c r="G63" s="26">
        <f t="shared" si="1"/>
        <v>100</v>
      </c>
      <c r="H63" s="27">
        <v>100</v>
      </c>
      <c r="I63" s="26">
        <v>100</v>
      </c>
      <c r="J63" s="26">
        <f t="shared" si="2"/>
        <v>100</v>
      </c>
      <c r="K63" s="27">
        <v>100</v>
      </c>
      <c r="L63" s="26">
        <v>100</v>
      </c>
      <c r="M63" s="26">
        <f t="shared" si="3"/>
        <v>100</v>
      </c>
      <c r="N63" s="26">
        <f t="shared" si="4"/>
        <v>100</v>
      </c>
      <c r="O63" s="34">
        <f t="shared" si="5"/>
        <v>99.5</v>
      </c>
      <c r="P63" s="47" t="s">
        <v>84</v>
      </c>
    </row>
    <row r="64" spans="1:16" ht="34.5" customHeight="1">
      <c r="A64" s="22" t="s">
        <v>58</v>
      </c>
      <c r="B64" s="21">
        <v>637</v>
      </c>
      <c r="C64" s="46">
        <v>637</v>
      </c>
      <c r="D64" s="26">
        <f t="shared" si="0"/>
        <v>100</v>
      </c>
      <c r="E64" s="27">
        <v>100</v>
      </c>
      <c r="F64" s="27">
        <v>99.2</v>
      </c>
      <c r="G64" s="26">
        <f t="shared" si="1"/>
        <v>99.2</v>
      </c>
      <c r="H64" s="27"/>
      <c r="I64" s="26"/>
      <c r="J64" s="26"/>
      <c r="K64" s="27"/>
      <c r="L64" s="26"/>
      <c r="M64" s="26"/>
      <c r="N64" s="26">
        <f>ROUND((G64+I64+L64)/1,1)</f>
        <v>99.2</v>
      </c>
      <c r="O64" s="34">
        <f t="shared" si="5"/>
        <v>99.6</v>
      </c>
      <c r="P64" s="47" t="s">
        <v>84</v>
      </c>
    </row>
    <row r="65" spans="1:16" ht="34.5" customHeight="1">
      <c r="A65" s="22" t="s">
        <v>59</v>
      </c>
      <c r="B65" s="21">
        <v>919</v>
      </c>
      <c r="C65" s="46">
        <v>925</v>
      </c>
      <c r="D65" s="26">
        <f t="shared" si="0"/>
        <v>100.7</v>
      </c>
      <c r="E65" s="27">
        <v>100</v>
      </c>
      <c r="F65" s="27">
        <v>99.8</v>
      </c>
      <c r="G65" s="26">
        <f t="shared" si="1"/>
        <v>99.8</v>
      </c>
      <c r="H65" s="27">
        <v>100</v>
      </c>
      <c r="I65" s="26">
        <v>100</v>
      </c>
      <c r="J65" s="26">
        <f t="shared" si="2"/>
        <v>100</v>
      </c>
      <c r="K65" s="27">
        <v>100</v>
      </c>
      <c r="L65" s="26">
        <v>100</v>
      </c>
      <c r="M65" s="26">
        <f t="shared" si="3"/>
        <v>100</v>
      </c>
      <c r="N65" s="26">
        <f t="shared" si="4"/>
        <v>99.9</v>
      </c>
      <c r="O65" s="34">
        <f t="shared" si="5"/>
        <v>100.3</v>
      </c>
      <c r="P65" s="47" t="s">
        <v>83</v>
      </c>
    </row>
    <row r="66" spans="1:16" ht="34.5" customHeight="1">
      <c r="A66" s="22" t="s">
        <v>60</v>
      </c>
      <c r="B66" s="21">
        <v>783</v>
      </c>
      <c r="C66" s="46">
        <v>793</v>
      </c>
      <c r="D66" s="26">
        <f t="shared" si="0"/>
        <v>101.3</v>
      </c>
      <c r="E66" s="27">
        <v>100</v>
      </c>
      <c r="F66" s="27">
        <v>100</v>
      </c>
      <c r="G66" s="26">
        <f t="shared" si="1"/>
        <v>100</v>
      </c>
      <c r="H66" s="27">
        <v>100</v>
      </c>
      <c r="I66" s="26">
        <v>97.4</v>
      </c>
      <c r="J66" s="26">
        <f t="shared" si="2"/>
        <v>97.4</v>
      </c>
      <c r="K66" s="27">
        <v>100</v>
      </c>
      <c r="L66" s="26">
        <v>94.7</v>
      </c>
      <c r="M66" s="26">
        <f t="shared" si="3"/>
        <v>94.7</v>
      </c>
      <c r="N66" s="26">
        <f t="shared" si="4"/>
        <v>97.4</v>
      </c>
      <c r="O66" s="34">
        <f t="shared" si="5"/>
        <v>99.4</v>
      </c>
      <c r="P66" s="47" t="s">
        <v>84</v>
      </c>
    </row>
    <row r="67" spans="1:16" ht="34.5" customHeight="1">
      <c r="A67" s="22" t="s">
        <v>61</v>
      </c>
      <c r="B67" s="21">
        <v>819</v>
      </c>
      <c r="C67" s="46">
        <v>824</v>
      </c>
      <c r="D67" s="26">
        <f t="shared" si="0"/>
        <v>100.6</v>
      </c>
      <c r="E67" s="27">
        <v>100</v>
      </c>
      <c r="F67" s="27">
        <v>100</v>
      </c>
      <c r="G67" s="26">
        <f t="shared" si="1"/>
        <v>100</v>
      </c>
      <c r="H67" s="27">
        <v>100</v>
      </c>
      <c r="I67" s="26">
        <v>100</v>
      </c>
      <c r="J67" s="26">
        <f t="shared" si="2"/>
        <v>100</v>
      </c>
      <c r="K67" s="27">
        <v>100</v>
      </c>
      <c r="L67" s="26">
        <v>100</v>
      </c>
      <c r="M67" s="26">
        <f t="shared" si="3"/>
        <v>100</v>
      </c>
      <c r="N67" s="26">
        <f t="shared" si="4"/>
        <v>100</v>
      </c>
      <c r="O67" s="34">
        <f t="shared" si="5"/>
        <v>100.3</v>
      </c>
      <c r="P67" s="47" t="s">
        <v>83</v>
      </c>
    </row>
    <row r="68" spans="1:16" ht="34.5" customHeight="1">
      <c r="A68" s="22" t="s">
        <v>62</v>
      </c>
      <c r="B68" s="21">
        <v>501</v>
      </c>
      <c r="C68" s="46">
        <v>494</v>
      </c>
      <c r="D68" s="26">
        <f t="shared" si="0"/>
        <v>98.6</v>
      </c>
      <c r="E68" s="27">
        <v>100</v>
      </c>
      <c r="F68" s="27">
        <v>98.6</v>
      </c>
      <c r="G68" s="26">
        <f t="shared" si="1"/>
        <v>98.6</v>
      </c>
      <c r="H68" s="27"/>
      <c r="I68" s="26"/>
      <c r="J68" s="26"/>
      <c r="K68" s="27"/>
      <c r="L68" s="26"/>
      <c r="M68" s="26"/>
      <c r="N68" s="26">
        <f>ROUND((G68+I68+L68)/1,1)</f>
        <v>98.6</v>
      </c>
      <c r="O68" s="34">
        <f t="shared" si="5"/>
        <v>98.6</v>
      </c>
      <c r="P68" s="47" t="s">
        <v>84</v>
      </c>
    </row>
    <row r="69" spans="1:16" ht="34.5" customHeight="1">
      <c r="A69" s="22" t="s">
        <v>63</v>
      </c>
      <c r="B69" s="21">
        <v>578</v>
      </c>
      <c r="C69" s="46">
        <v>585</v>
      </c>
      <c r="D69" s="26">
        <f t="shared" si="0"/>
        <v>101.2</v>
      </c>
      <c r="E69" s="27">
        <v>100</v>
      </c>
      <c r="F69" s="27">
        <v>100</v>
      </c>
      <c r="G69" s="26">
        <f t="shared" si="1"/>
        <v>100</v>
      </c>
      <c r="H69" s="27">
        <v>100</v>
      </c>
      <c r="I69" s="26">
        <v>100</v>
      </c>
      <c r="J69" s="26">
        <f t="shared" si="2"/>
        <v>100</v>
      </c>
      <c r="K69" s="27">
        <v>100</v>
      </c>
      <c r="L69" s="26">
        <v>100</v>
      </c>
      <c r="M69" s="26">
        <f t="shared" si="3"/>
        <v>100</v>
      </c>
      <c r="N69" s="26">
        <f t="shared" si="4"/>
        <v>100</v>
      </c>
      <c r="O69" s="34">
        <f t="shared" si="5"/>
        <v>100.6</v>
      </c>
      <c r="P69" s="47" t="s">
        <v>83</v>
      </c>
    </row>
    <row r="70" spans="1:16" ht="34.5" customHeight="1">
      <c r="A70" s="22" t="s">
        <v>64</v>
      </c>
      <c r="B70" s="21">
        <v>1015</v>
      </c>
      <c r="C70" s="46">
        <v>1011</v>
      </c>
      <c r="D70" s="26">
        <f t="shared" si="0"/>
        <v>99.6</v>
      </c>
      <c r="E70" s="27">
        <v>100</v>
      </c>
      <c r="F70" s="27">
        <v>100</v>
      </c>
      <c r="G70" s="26">
        <f t="shared" si="1"/>
        <v>100</v>
      </c>
      <c r="H70" s="27">
        <v>100</v>
      </c>
      <c r="I70" s="26">
        <v>100</v>
      </c>
      <c r="J70" s="26">
        <f t="shared" si="2"/>
        <v>100</v>
      </c>
      <c r="K70" s="27">
        <v>100</v>
      </c>
      <c r="L70" s="26">
        <v>100</v>
      </c>
      <c r="M70" s="26">
        <f t="shared" si="3"/>
        <v>100</v>
      </c>
      <c r="N70" s="26">
        <f t="shared" si="4"/>
        <v>100</v>
      </c>
      <c r="O70" s="34">
        <f t="shared" si="5"/>
        <v>99.8</v>
      </c>
      <c r="P70" s="47" t="s">
        <v>84</v>
      </c>
    </row>
    <row r="71" spans="1:16" ht="34.5" customHeight="1">
      <c r="A71" s="22" t="s">
        <v>65</v>
      </c>
      <c r="B71" s="21">
        <v>657</v>
      </c>
      <c r="C71" s="46">
        <v>666</v>
      </c>
      <c r="D71" s="26">
        <f t="shared" si="0"/>
        <v>101.4</v>
      </c>
      <c r="E71" s="27">
        <v>100</v>
      </c>
      <c r="F71" s="27">
        <v>100</v>
      </c>
      <c r="G71" s="26">
        <f t="shared" si="1"/>
        <v>100</v>
      </c>
      <c r="H71" s="27">
        <v>100</v>
      </c>
      <c r="I71" s="26">
        <v>100</v>
      </c>
      <c r="J71" s="26">
        <f t="shared" si="2"/>
        <v>100</v>
      </c>
      <c r="K71" s="27">
        <v>100</v>
      </c>
      <c r="L71" s="26">
        <v>100</v>
      </c>
      <c r="M71" s="26">
        <f t="shared" si="3"/>
        <v>100</v>
      </c>
      <c r="N71" s="26">
        <f t="shared" si="4"/>
        <v>100</v>
      </c>
      <c r="O71" s="34">
        <f t="shared" si="5"/>
        <v>100.7</v>
      </c>
      <c r="P71" s="47" t="s">
        <v>83</v>
      </c>
    </row>
    <row r="72" spans="1:16" ht="34.5" customHeight="1">
      <c r="A72" s="22" t="s">
        <v>66</v>
      </c>
      <c r="B72" s="21">
        <v>1544</v>
      </c>
      <c r="C72" s="46">
        <v>1544</v>
      </c>
      <c r="D72" s="26">
        <f aca="true" t="shared" si="6" ref="D72:D92">ROUND((C72/B72)*100,1)</f>
        <v>100</v>
      </c>
      <c r="E72" s="27">
        <v>100</v>
      </c>
      <c r="F72" s="27">
        <v>99.5</v>
      </c>
      <c r="G72" s="26">
        <f aca="true" t="shared" si="7" ref="G72:G92">ROUND((F72/E72)*100,1)</f>
        <v>99.5</v>
      </c>
      <c r="H72" s="27">
        <v>100</v>
      </c>
      <c r="I72" s="26">
        <v>100</v>
      </c>
      <c r="J72" s="26">
        <f aca="true" t="shared" si="8" ref="J72:J92">ROUND((I72/H72)*100,1)</f>
        <v>100</v>
      </c>
      <c r="K72" s="27">
        <v>100</v>
      </c>
      <c r="L72" s="26">
        <v>98.4</v>
      </c>
      <c r="M72" s="26">
        <f aca="true" t="shared" si="9" ref="M72:M92">ROUND((L72/K72)*100,1)</f>
        <v>98.4</v>
      </c>
      <c r="N72" s="26">
        <f aca="true" t="shared" si="10" ref="N72:N87">ROUND((G72+I72+L72)/3,1)</f>
        <v>99.3</v>
      </c>
      <c r="O72" s="34">
        <f aca="true" t="shared" si="11" ref="O72:O92">ROUND((D72+N72)/2,1)</f>
        <v>99.7</v>
      </c>
      <c r="P72" s="47" t="s">
        <v>84</v>
      </c>
    </row>
    <row r="73" spans="1:16" ht="34.5" customHeight="1">
      <c r="A73" s="22" t="s">
        <v>67</v>
      </c>
      <c r="B73" s="21">
        <v>526</v>
      </c>
      <c r="C73" s="46">
        <v>535</v>
      </c>
      <c r="D73" s="26">
        <f t="shared" si="6"/>
        <v>101.7</v>
      </c>
      <c r="E73" s="27">
        <v>100</v>
      </c>
      <c r="F73" s="27">
        <v>100</v>
      </c>
      <c r="G73" s="26">
        <f t="shared" si="7"/>
        <v>100</v>
      </c>
      <c r="H73" s="27">
        <v>100</v>
      </c>
      <c r="I73" s="26">
        <v>98</v>
      </c>
      <c r="J73" s="26">
        <f t="shared" si="8"/>
        <v>98</v>
      </c>
      <c r="K73" s="27">
        <v>100</v>
      </c>
      <c r="L73" s="26">
        <v>96</v>
      </c>
      <c r="M73" s="26">
        <f t="shared" si="9"/>
        <v>96</v>
      </c>
      <c r="N73" s="26">
        <f t="shared" si="10"/>
        <v>98</v>
      </c>
      <c r="O73" s="34">
        <f t="shared" si="11"/>
        <v>99.9</v>
      </c>
      <c r="P73" s="47" t="s">
        <v>84</v>
      </c>
    </row>
    <row r="74" spans="1:16" ht="34.5" customHeight="1">
      <c r="A74" s="22" t="s">
        <v>68</v>
      </c>
      <c r="B74" s="21">
        <v>464</v>
      </c>
      <c r="C74" s="46">
        <v>456</v>
      </c>
      <c r="D74" s="26">
        <f t="shared" si="6"/>
        <v>98.3</v>
      </c>
      <c r="E74" s="27">
        <v>100</v>
      </c>
      <c r="F74" s="27">
        <v>95</v>
      </c>
      <c r="G74" s="26">
        <f t="shared" si="7"/>
        <v>95</v>
      </c>
      <c r="H74" s="27">
        <v>100</v>
      </c>
      <c r="I74" s="26">
        <v>100</v>
      </c>
      <c r="J74" s="26">
        <f t="shared" si="8"/>
        <v>100</v>
      </c>
      <c r="K74" s="27">
        <v>100</v>
      </c>
      <c r="L74" s="26">
        <v>100</v>
      </c>
      <c r="M74" s="26">
        <f t="shared" si="9"/>
        <v>100</v>
      </c>
      <c r="N74" s="26">
        <f t="shared" si="10"/>
        <v>98.3</v>
      </c>
      <c r="O74" s="34">
        <f t="shared" si="11"/>
        <v>98.3</v>
      </c>
      <c r="P74" s="47" t="s">
        <v>84</v>
      </c>
    </row>
    <row r="75" spans="1:16" ht="34.5" customHeight="1">
      <c r="A75" s="22" t="s">
        <v>69</v>
      </c>
      <c r="B75" s="21">
        <v>601</v>
      </c>
      <c r="C75" s="46">
        <v>580</v>
      </c>
      <c r="D75" s="26">
        <f t="shared" si="6"/>
        <v>96.5</v>
      </c>
      <c r="E75" s="27">
        <v>100</v>
      </c>
      <c r="F75" s="27">
        <v>96.8</v>
      </c>
      <c r="G75" s="26">
        <f t="shared" si="7"/>
        <v>96.8</v>
      </c>
      <c r="H75" s="27">
        <v>100</v>
      </c>
      <c r="I75" s="26">
        <v>100</v>
      </c>
      <c r="J75" s="26">
        <f t="shared" si="8"/>
        <v>100</v>
      </c>
      <c r="K75" s="27">
        <v>100</v>
      </c>
      <c r="L75" s="26">
        <v>100</v>
      </c>
      <c r="M75" s="26">
        <f t="shared" si="9"/>
        <v>100</v>
      </c>
      <c r="N75" s="26">
        <f t="shared" si="10"/>
        <v>98.9</v>
      </c>
      <c r="O75" s="34">
        <f t="shared" si="11"/>
        <v>97.7</v>
      </c>
      <c r="P75" s="47" t="s">
        <v>84</v>
      </c>
    </row>
    <row r="76" spans="1:16" ht="34.5" customHeight="1">
      <c r="A76" s="23" t="s">
        <v>99</v>
      </c>
      <c r="B76" s="21">
        <v>264</v>
      </c>
      <c r="C76" s="46">
        <v>266</v>
      </c>
      <c r="D76" s="26">
        <f t="shared" si="6"/>
        <v>100.8</v>
      </c>
      <c r="E76" s="27">
        <v>100</v>
      </c>
      <c r="F76" s="27">
        <v>100</v>
      </c>
      <c r="G76" s="26">
        <f t="shared" si="7"/>
        <v>100</v>
      </c>
      <c r="H76" s="27">
        <v>100</v>
      </c>
      <c r="I76" s="26">
        <v>100</v>
      </c>
      <c r="J76" s="26">
        <f t="shared" si="8"/>
        <v>100</v>
      </c>
      <c r="K76" s="27">
        <v>100</v>
      </c>
      <c r="L76" s="26">
        <v>100</v>
      </c>
      <c r="M76" s="26">
        <f t="shared" si="9"/>
        <v>100</v>
      </c>
      <c r="N76" s="26">
        <f t="shared" si="10"/>
        <v>100</v>
      </c>
      <c r="O76" s="34">
        <f t="shared" si="11"/>
        <v>100.4</v>
      </c>
      <c r="P76" s="47" t="s">
        <v>83</v>
      </c>
    </row>
    <row r="77" spans="1:16" ht="34.5" customHeight="1">
      <c r="A77" s="28" t="s">
        <v>86</v>
      </c>
      <c r="B77" s="21">
        <v>1260</v>
      </c>
      <c r="C77" s="46">
        <v>1255</v>
      </c>
      <c r="D77" s="26">
        <f t="shared" si="6"/>
        <v>99.6</v>
      </c>
      <c r="E77" s="27">
        <v>100</v>
      </c>
      <c r="F77" s="27">
        <v>99.4</v>
      </c>
      <c r="G77" s="26">
        <f t="shared" si="7"/>
        <v>99.4</v>
      </c>
      <c r="H77" s="27">
        <v>100</v>
      </c>
      <c r="I77" s="26">
        <v>100</v>
      </c>
      <c r="J77" s="26">
        <f t="shared" si="8"/>
        <v>100</v>
      </c>
      <c r="K77" s="27">
        <v>100</v>
      </c>
      <c r="L77" s="26">
        <v>100</v>
      </c>
      <c r="M77" s="26">
        <f t="shared" si="9"/>
        <v>100</v>
      </c>
      <c r="N77" s="26">
        <f t="shared" si="10"/>
        <v>99.8</v>
      </c>
      <c r="O77" s="34">
        <f t="shared" si="11"/>
        <v>99.7</v>
      </c>
      <c r="P77" s="47" t="s">
        <v>84</v>
      </c>
    </row>
    <row r="78" spans="1:16" ht="34.5" customHeight="1">
      <c r="A78" s="24" t="s">
        <v>70</v>
      </c>
      <c r="B78" s="21">
        <v>234</v>
      </c>
      <c r="C78" s="46">
        <v>234</v>
      </c>
      <c r="D78" s="26">
        <f t="shared" si="6"/>
        <v>100</v>
      </c>
      <c r="E78" s="27">
        <v>100</v>
      </c>
      <c r="F78" s="27">
        <v>99.1</v>
      </c>
      <c r="G78" s="26">
        <f t="shared" si="7"/>
        <v>99.1</v>
      </c>
      <c r="H78" s="27">
        <v>100</v>
      </c>
      <c r="I78" s="26">
        <v>100</v>
      </c>
      <c r="J78" s="26">
        <f t="shared" si="8"/>
        <v>100</v>
      </c>
      <c r="K78" s="27">
        <v>100</v>
      </c>
      <c r="L78" s="26">
        <v>100</v>
      </c>
      <c r="M78" s="26">
        <f t="shared" si="9"/>
        <v>100</v>
      </c>
      <c r="N78" s="26">
        <f t="shared" si="10"/>
        <v>99.7</v>
      </c>
      <c r="O78" s="34">
        <f t="shared" si="11"/>
        <v>99.9</v>
      </c>
      <c r="P78" s="47" t="s">
        <v>84</v>
      </c>
    </row>
    <row r="79" spans="1:16" ht="34.5" customHeight="1">
      <c r="A79" s="24" t="s">
        <v>71</v>
      </c>
      <c r="B79" s="21">
        <v>227</v>
      </c>
      <c r="C79" s="46">
        <v>228</v>
      </c>
      <c r="D79" s="26">
        <f t="shared" si="6"/>
        <v>100.4</v>
      </c>
      <c r="E79" s="27">
        <v>100</v>
      </c>
      <c r="F79" s="27">
        <v>99.6</v>
      </c>
      <c r="G79" s="26">
        <f t="shared" si="7"/>
        <v>99.6</v>
      </c>
      <c r="H79" s="27"/>
      <c r="I79" s="26"/>
      <c r="J79" s="26"/>
      <c r="K79" s="27"/>
      <c r="L79" s="26"/>
      <c r="M79" s="26"/>
      <c r="N79" s="26">
        <f>ROUND((G79+I79+L79)/1,1)</f>
        <v>99.6</v>
      </c>
      <c r="O79" s="34">
        <f t="shared" si="11"/>
        <v>100</v>
      </c>
      <c r="P79" s="47" t="s">
        <v>84</v>
      </c>
    </row>
    <row r="80" spans="1:16" ht="34.5" customHeight="1">
      <c r="A80" s="24" t="s">
        <v>72</v>
      </c>
      <c r="B80" s="21">
        <v>175</v>
      </c>
      <c r="C80" s="46">
        <v>175</v>
      </c>
      <c r="D80" s="26">
        <f t="shared" si="6"/>
        <v>100</v>
      </c>
      <c r="E80" s="27">
        <v>100</v>
      </c>
      <c r="F80" s="27">
        <v>99.4</v>
      </c>
      <c r="G80" s="26">
        <f t="shared" si="7"/>
        <v>99.4</v>
      </c>
      <c r="H80" s="27">
        <v>100</v>
      </c>
      <c r="I80" s="26">
        <v>100</v>
      </c>
      <c r="J80" s="26">
        <f t="shared" si="8"/>
        <v>100</v>
      </c>
      <c r="K80" s="27">
        <v>100</v>
      </c>
      <c r="L80" s="26">
        <v>100</v>
      </c>
      <c r="M80" s="26">
        <f t="shared" si="9"/>
        <v>100</v>
      </c>
      <c r="N80" s="26">
        <f t="shared" si="10"/>
        <v>99.8</v>
      </c>
      <c r="O80" s="34">
        <f t="shared" si="11"/>
        <v>99.9</v>
      </c>
      <c r="P80" s="47" t="s">
        <v>84</v>
      </c>
    </row>
    <row r="81" spans="1:16" ht="34.5" customHeight="1">
      <c r="A81" s="24" t="s">
        <v>73</v>
      </c>
      <c r="B81" s="21">
        <v>109</v>
      </c>
      <c r="C81" s="46">
        <v>109</v>
      </c>
      <c r="D81" s="26">
        <f t="shared" si="6"/>
        <v>100</v>
      </c>
      <c r="E81" s="27">
        <v>100</v>
      </c>
      <c r="F81" s="27">
        <v>100</v>
      </c>
      <c r="G81" s="26">
        <v>100</v>
      </c>
      <c r="H81" s="27"/>
      <c r="I81" s="26"/>
      <c r="J81" s="26"/>
      <c r="K81" s="27"/>
      <c r="L81" s="26"/>
      <c r="M81" s="26"/>
      <c r="N81" s="26">
        <f>ROUND((G81+I81+L81)/1,1)</f>
        <v>100</v>
      </c>
      <c r="O81" s="34">
        <f t="shared" si="11"/>
        <v>100</v>
      </c>
      <c r="P81" s="47" t="s">
        <v>84</v>
      </c>
    </row>
    <row r="82" spans="1:16" ht="34.5" customHeight="1">
      <c r="A82" s="24" t="s">
        <v>74</v>
      </c>
      <c r="B82" s="21">
        <v>109</v>
      </c>
      <c r="C82" s="46">
        <v>109</v>
      </c>
      <c r="D82" s="26">
        <f t="shared" si="6"/>
        <v>100</v>
      </c>
      <c r="E82" s="27">
        <v>100</v>
      </c>
      <c r="F82" s="27">
        <v>98.2</v>
      </c>
      <c r="G82" s="26">
        <f t="shared" si="7"/>
        <v>98.2</v>
      </c>
      <c r="H82" s="27">
        <v>100</v>
      </c>
      <c r="I82" s="26">
        <v>90</v>
      </c>
      <c r="J82" s="26">
        <f t="shared" si="8"/>
        <v>90</v>
      </c>
      <c r="K82" s="27">
        <v>100</v>
      </c>
      <c r="L82" s="26">
        <v>90</v>
      </c>
      <c r="M82" s="26">
        <f t="shared" si="9"/>
        <v>90</v>
      </c>
      <c r="N82" s="26">
        <f t="shared" si="10"/>
        <v>92.7</v>
      </c>
      <c r="O82" s="34">
        <f t="shared" si="11"/>
        <v>96.4</v>
      </c>
      <c r="P82" s="47" t="s">
        <v>84</v>
      </c>
    </row>
    <row r="83" spans="1:16" ht="34.5" customHeight="1">
      <c r="A83" s="24" t="s">
        <v>75</v>
      </c>
      <c r="B83" s="21">
        <v>151</v>
      </c>
      <c r="C83" s="46">
        <v>151</v>
      </c>
      <c r="D83" s="26">
        <f t="shared" si="6"/>
        <v>100</v>
      </c>
      <c r="E83" s="27">
        <v>100</v>
      </c>
      <c r="F83" s="27">
        <v>100</v>
      </c>
      <c r="G83" s="26">
        <f t="shared" si="7"/>
        <v>100</v>
      </c>
      <c r="H83" s="27">
        <v>100</v>
      </c>
      <c r="I83" s="26">
        <v>100</v>
      </c>
      <c r="J83" s="26">
        <f t="shared" si="8"/>
        <v>100</v>
      </c>
      <c r="K83" s="27">
        <v>100</v>
      </c>
      <c r="L83" s="26">
        <v>100</v>
      </c>
      <c r="M83" s="26">
        <f t="shared" si="9"/>
        <v>100</v>
      </c>
      <c r="N83" s="26">
        <f t="shared" si="10"/>
        <v>100</v>
      </c>
      <c r="O83" s="34">
        <f t="shared" si="11"/>
        <v>100</v>
      </c>
      <c r="P83" s="47" t="s">
        <v>84</v>
      </c>
    </row>
    <row r="84" spans="1:16" ht="34.5" customHeight="1">
      <c r="A84" s="24" t="s">
        <v>76</v>
      </c>
      <c r="B84" s="21">
        <v>281</v>
      </c>
      <c r="C84" s="46">
        <v>288</v>
      </c>
      <c r="D84" s="26">
        <f t="shared" si="6"/>
        <v>102.5</v>
      </c>
      <c r="E84" s="27">
        <v>100</v>
      </c>
      <c r="F84" s="27">
        <v>100</v>
      </c>
      <c r="G84" s="26">
        <f t="shared" si="7"/>
        <v>100</v>
      </c>
      <c r="H84" s="27">
        <v>100</v>
      </c>
      <c r="I84" s="26">
        <v>100</v>
      </c>
      <c r="J84" s="26">
        <f t="shared" si="8"/>
        <v>100</v>
      </c>
      <c r="K84" s="27">
        <v>100</v>
      </c>
      <c r="L84" s="26">
        <v>100</v>
      </c>
      <c r="M84" s="26">
        <f t="shared" si="9"/>
        <v>100</v>
      </c>
      <c r="N84" s="26">
        <f t="shared" si="10"/>
        <v>100</v>
      </c>
      <c r="O84" s="34">
        <f t="shared" si="11"/>
        <v>101.3</v>
      </c>
      <c r="P84" s="47" t="s">
        <v>83</v>
      </c>
    </row>
    <row r="85" spans="1:16" ht="43.5" customHeight="1">
      <c r="A85" s="24" t="s">
        <v>77</v>
      </c>
      <c r="B85" s="21">
        <v>545</v>
      </c>
      <c r="C85" s="46">
        <v>563</v>
      </c>
      <c r="D85" s="26">
        <f t="shared" si="6"/>
        <v>103.3</v>
      </c>
      <c r="E85" s="27">
        <v>100</v>
      </c>
      <c r="F85" s="27">
        <v>99.6</v>
      </c>
      <c r="G85" s="26">
        <f t="shared" si="7"/>
        <v>99.6</v>
      </c>
      <c r="H85" s="27">
        <v>100</v>
      </c>
      <c r="I85" s="26">
        <v>100</v>
      </c>
      <c r="J85" s="26">
        <f t="shared" si="8"/>
        <v>100</v>
      </c>
      <c r="K85" s="27">
        <v>100</v>
      </c>
      <c r="L85" s="26">
        <v>100</v>
      </c>
      <c r="M85" s="26">
        <f t="shared" si="9"/>
        <v>100</v>
      </c>
      <c r="N85" s="26">
        <f t="shared" si="10"/>
        <v>99.9</v>
      </c>
      <c r="O85" s="34">
        <f t="shared" si="11"/>
        <v>101.6</v>
      </c>
      <c r="P85" s="47" t="s">
        <v>83</v>
      </c>
    </row>
    <row r="86" spans="1:16" ht="34.5" customHeight="1">
      <c r="A86" s="24" t="s">
        <v>78</v>
      </c>
      <c r="B86" s="21">
        <v>104</v>
      </c>
      <c r="C86" s="46">
        <v>88</v>
      </c>
      <c r="D86" s="26">
        <f t="shared" si="6"/>
        <v>84.6</v>
      </c>
      <c r="E86" s="27">
        <v>100</v>
      </c>
      <c r="F86" s="27">
        <v>76.9</v>
      </c>
      <c r="G86" s="26">
        <f t="shared" si="7"/>
        <v>76.9</v>
      </c>
      <c r="H86" s="27">
        <v>100</v>
      </c>
      <c r="I86" s="26">
        <v>97.2</v>
      </c>
      <c r="J86" s="26">
        <f t="shared" si="8"/>
        <v>97.2</v>
      </c>
      <c r="K86" s="27">
        <v>100</v>
      </c>
      <c r="L86" s="26">
        <v>87.5</v>
      </c>
      <c r="M86" s="26">
        <f t="shared" si="9"/>
        <v>87.5</v>
      </c>
      <c r="N86" s="26">
        <f t="shared" si="10"/>
        <v>87.2</v>
      </c>
      <c r="O86" s="34">
        <f t="shared" si="11"/>
        <v>85.9</v>
      </c>
      <c r="P86" s="47" t="s">
        <v>101</v>
      </c>
    </row>
    <row r="87" spans="1:16" ht="34.5" customHeight="1">
      <c r="A87" s="24" t="s">
        <v>100</v>
      </c>
      <c r="B87" s="21">
        <v>301</v>
      </c>
      <c r="C87" s="46">
        <v>306</v>
      </c>
      <c r="D87" s="26">
        <f t="shared" si="6"/>
        <v>101.7</v>
      </c>
      <c r="E87" s="27">
        <v>100</v>
      </c>
      <c r="F87" s="27">
        <v>97.8</v>
      </c>
      <c r="G87" s="26">
        <f t="shared" si="7"/>
        <v>97.8</v>
      </c>
      <c r="H87" s="27">
        <v>100</v>
      </c>
      <c r="I87" s="26">
        <v>80.8</v>
      </c>
      <c r="J87" s="26">
        <f t="shared" si="8"/>
        <v>80.8</v>
      </c>
      <c r="K87" s="27">
        <v>100</v>
      </c>
      <c r="L87" s="26">
        <v>53.7</v>
      </c>
      <c r="M87" s="26">
        <f t="shared" si="9"/>
        <v>53.7</v>
      </c>
      <c r="N87" s="26">
        <f t="shared" si="10"/>
        <v>77.4</v>
      </c>
      <c r="O87" s="34">
        <f t="shared" si="11"/>
        <v>89.6</v>
      </c>
      <c r="P87" s="47" t="s">
        <v>101</v>
      </c>
    </row>
    <row r="88" spans="1:16" ht="34.5" customHeight="1">
      <c r="A88" s="24" t="s">
        <v>79</v>
      </c>
      <c r="B88" s="21">
        <v>103</v>
      </c>
      <c r="C88" s="46">
        <v>103</v>
      </c>
      <c r="D88" s="26">
        <f t="shared" si="6"/>
        <v>100</v>
      </c>
      <c r="E88" s="27">
        <v>100</v>
      </c>
      <c r="F88" s="27">
        <v>100</v>
      </c>
      <c r="G88" s="26">
        <f t="shared" si="7"/>
        <v>100</v>
      </c>
      <c r="H88" s="27"/>
      <c r="I88" s="26"/>
      <c r="J88" s="26"/>
      <c r="K88" s="27"/>
      <c r="L88" s="26"/>
      <c r="M88" s="26"/>
      <c r="N88" s="26">
        <f>ROUND((G88+I88+L88)/1,1)</f>
        <v>100</v>
      </c>
      <c r="O88" s="34">
        <f t="shared" si="11"/>
        <v>100</v>
      </c>
      <c r="P88" s="47" t="s">
        <v>84</v>
      </c>
    </row>
    <row r="89" spans="1:16" ht="38.25" customHeight="1">
      <c r="A89" s="24" t="s">
        <v>80</v>
      </c>
      <c r="B89" s="21">
        <v>87</v>
      </c>
      <c r="C89" s="46">
        <v>87</v>
      </c>
      <c r="D89" s="26">
        <f t="shared" si="6"/>
        <v>100</v>
      </c>
      <c r="E89" s="27">
        <v>100</v>
      </c>
      <c r="F89" s="27">
        <v>100</v>
      </c>
      <c r="G89" s="26">
        <f t="shared" si="7"/>
        <v>100</v>
      </c>
      <c r="H89" s="27"/>
      <c r="I89" s="26"/>
      <c r="J89" s="26"/>
      <c r="K89" s="27"/>
      <c r="L89" s="26"/>
      <c r="M89" s="26"/>
      <c r="N89" s="26">
        <f>ROUND((G89+I89+L89)/1,1)</f>
        <v>100</v>
      </c>
      <c r="O89" s="34">
        <f t="shared" si="11"/>
        <v>100</v>
      </c>
      <c r="P89" s="47" t="s">
        <v>84</v>
      </c>
    </row>
    <row r="90" spans="1:16" ht="34.5" customHeight="1">
      <c r="A90" s="24" t="s">
        <v>81</v>
      </c>
      <c r="B90" s="21">
        <v>327</v>
      </c>
      <c r="C90" s="46">
        <v>280</v>
      </c>
      <c r="D90" s="26">
        <f t="shared" si="6"/>
        <v>85.6</v>
      </c>
      <c r="E90" s="27">
        <v>100</v>
      </c>
      <c r="F90" s="27">
        <v>74</v>
      </c>
      <c r="G90" s="26">
        <f t="shared" si="7"/>
        <v>74</v>
      </c>
      <c r="H90" s="27">
        <v>100</v>
      </c>
      <c r="I90" s="26">
        <v>96</v>
      </c>
      <c r="J90" s="26">
        <f t="shared" si="8"/>
        <v>96</v>
      </c>
      <c r="K90" s="27">
        <v>100</v>
      </c>
      <c r="L90" s="26">
        <v>86.8</v>
      </c>
      <c r="M90" s="26">
        <f t="shared" si="9"/>
        <v>86.8</v>
      </c>
      <c r="N90" s="26">
        <f>ROUND((G90+I90+L90)/3,1)</f>
        <v>85.6</v>
      </c>
      <c r="O90" s="34">
        <f t="shared" si="11"/>
        <v>85.6</v>
      </c>
      <c r="P90" s="47" t="s">
        <v>101</v>
      </c>
    </row>
    <row r="91" spans="1:16" ht="34.5" customHeight="1">
      <c r="A91" s="24" t="s">
        <v>82</v>
      </c>
      <c r="B91" s="21">
        <v>112</v>
      </c>
      <c r="C91" s="46">
        <v>100</v>
      </c>
      <c r="D91" s="26">
        <f t="shared" si="6"/>
        <v>89.3</v>
      </c>
      <c r="E91" s="27">
        <v>100</v>
      </c>
      <c r="F91" s="27">
        <v>78.6</v>
      </c>
      <c r="G91" s="26">
        <f t="shared" si="7"/>
        <v>78.6</v>
      </c>
      <c r="H91" s="27">
        <v>100</v>
      </c>
      <c r="I91" s="26">
        <v>88.9</v>
      </c>
      <c r="J91" s="26">
        <f t="shared" si="8"/>
        <v>88.9</v>
      </c>
      <c r="K91" s="27">
        <v>100</v>
      </c>
      <c r="L91" s="26">
        <v>88.9</v>
      </c>
      <c r="M91" s="26">
        <f t="shared" si="9"/>
        <v>88.9</v>
      </c>
      <c r="N91" s="26">
        <f>ROUND((G91+I91+L91)/3,1)</f>
        <v>85.5</v>
      </c>
      <c r="O91" s="34">
        <f t="shared" si="11"/>
        <v>87.4</v>
      </c>
      <c r="P91" s="47" t="s">
        <v>101</v>
      </c>
    </row>
    <row r="92" spans="1:16" ht="40.5" customHeight="1">
      <c r="A92" s="49" t="s">
        <v>85</v>
      </c>
      <c r="B92" s="54">
        <f>SUM(B7:B91)</f>
        <v>52730</v>
      </c>
      <c r="C92" s="54">
        <f>SUM(C7:C91)</f>
        <v>52816</v>
      </c>
      <c r="D92" s="55">
        <f t="shared" si="6"/>
        <v>100.2</v>
      </c>
      <c r="E92" s="55">
        <v>100</v>
      </c>
      <c r="F92" s="55">
        <v>100</v>
      </c>
      <c r="G92" s="55">
        <f t="shared" si="7"/>
        <v>100</v>
      </c>
      <c r="H92" s="55">
        <v>100</v>
      </c>
      <c r="I92" s="55">
        <v>98.4</v>
      </c>
      <c r="J92" s="55">
        <f t="shared" si="8"/>
        <v>98.4</v>
      </c>
      <c r="K92" s="55">
        <v>100</v>
      </c>
      <c r="L92" s="55">
        <v>95.9</v>
      </c>
      <c r="M92" s="55">
        <f t="shared" si="9"/>
        <v>95.9</v>
      </c>
      <c r="N92" s="55">
        <f>ROUND((G92+I92+L92)/3,1)</f>
        <v>98.1</v>
      </c>
      <c r="O92" s="55">
        <f t="shared" si="11"/>
        <v>99.2</v>
      </c>
      <c r="P92" s="42" t="s">
        <v>84</v>
      </c>
    </row>
    <row r="93" spans="1:16" ht="15">
      <c r="A93" s="13"/>
      <c r="B93" s="13"/>
      <c r="C93" s="13"/>
      <c r="D93" s="13"/>
      <c r="E93" s="13"/>
      <c r="F93" s="13"/>
      <c r="G93" s="13"/>
      <c r="H93" s="25"/>
      <c r="I93" s="25"/>
      <c r="J93" s="25"/>
      <c r="K93" s="13"/>
      <c r="L93" s="13"/>
      <c r="M93" s="13"/>
      <c r="N93" s="13"/>
      <c r="O93" s="29"/>
      <c r="P93" s="30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P94" s="30"/>
    </row>
    <row r="95" spans="1:16" ht="15">
      <c r="A95" s="32"/>
      <c r="P95" s="30"/>
    </row>
    <row r="96" ht="15">
      <c r="A96" s="3"/>
    </row>
    <row r="97" spans="1:3" ht="15">
      <c r="A97" s="35"/>
      <c r="C97" s="31"/>
    </row>
    <row r="99" ht="15">
      <c r="C99" s="31"/>
    </row>
  </sheetData>
  <sheetProtection/>
  <mergeCells count="11">
    <mergeCell ref="K4:M4"/>
    <mergeCell ref="N4:N5"/>
    <mergeCell ref="A6:P6"/>
    <mergeCell ref="A1:P1"/>
    <mergeCell ref="A3:A5"/>
    <mergeCell ref="B3:D4"/>
    <mergeCell ref="E3:N3"/>
    <mergeCell ref="O3:O5"/>
    <mergeCell ref="P3:P5"/>
    <mergeCell ref="E4:G4"/>
    <mergeCell ref="H4:J4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22"/>
  <sheetViews>
    <sheetView view="pageBreakPreview" zoomScale="60" zoomScalePageLayoutView="0" workbookViewId="0" topLeftCell="A10">
      <selection activeCell="R26" sqref="R26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5.28125" style="0" customWidth="1"/>
    <col min="4" max="4" width="15.421875" style="0" customWidth="1"/>
    <col min="5" max="5" width="9.8515625" style="0" customWidth="1"/>
    <col min="6" max="6" width="10.57421875" style="0" customWidth="1"/>
    <col min="7" max="7" width="12.57421875" style="0" customWidth="1"/>
    <col min="8" max="8" width="10.8515625" style="0" customWidth="1"/>
    <col min="9" max="9" width="10.421875" style="0" customWidth="1"/>
    <col min="10" max="10" width="12.7109375" style="0" customWidth="1"/>
    <col min="11" max="12" width="13.57421875" style="0" customWidth="1"/>
    <col min="13" max="13" width="17.421875" style="0" customWidth="1"/>
  </cols>
  <sheetData>
    <row r="1" spans="1:16" ht="15" customHeight="1">
      <c r="A1" s="69" t="s">
        <v>131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43"/>
      <c r="O1" s="43"/>
      <c r="P1" s="43"/>
    </row>
    <row r="2" ht="13.5" customHeight="1"/>
    <row r="3" spans="1:13" ht="15" customHeight="1">
      <c r="A3" s="73" t="s">
        <v>87</v>
      </c>
      <c r="B3" s="76" t="s">
        <v>0</v>
      </c>
      <c r="C3" s="77"/>
      <c r="D3" s="78"/>
      <c r="E3" s="88" t="s">
        <v>3</v>
      </c>
      <c r="F3" s="89"/>
      <c r="G3" s="89"/>
      <c r="H3" s="89"/>
      <c r="I3" s="89"/>
      <c r="J3" s="90"/>
      <c r="K3" s="82" t="s">
        <v>107</v>
      </c>
      <c r="L3" s="82" t="s">
        <v>2</v>
      </c>
      <c r="M3" s="82" t="s">
        <v>8</v>
      </c>
    </row>
    <row r="4" spans="1:13" ht="28.5" customHeight="1">
      <c r="A4" s="74"/>
      <c r="B4" s="79"/>
      <c r="C4" s="80"/>
      <c r="D4" s="81"/>
      <c r="E4" s="85" t="s">
        <v>88</v>
      </c>
      <c r="F4" s="86"/>
      <c r="G4" s="87"/>
      <c r="H4" s="85" t="s">
        <v>106</v>
      </c>
      <c r="I4" s="86"/>
      <c r="J4" s="87"/>
      <c r="K4" s="83"/>
      <c r="L4" s="83"/>
      <c r="M4" s="83"/>
    </row>
    <row r="5" spans="1:13" ht="141" customHeight="1">
      <c r="A5" s="75"/>
      <c r="B5" s="4" t="s">
        <v>6</v>
      </c>
      <c r="C5" s="4" t="s">
        <v>4</v>
      </c>
      <c r="D5" s="5" t="s">
        <v>5</v>
      </c>
      <c r="E5" s="4" t="s">
        <v>7</v>
      </c>
      <c r="F5" s="4" t="s">
        <v>1</v>
      </c>
      <c r="G5" s="5" t="s">
        <v>89</v>
      </c>
      <c r="H5" s="4" t="s">
        <v>104</v>
      </c>
      <c r="I5" s="4" t="s">
        <v>105</v>
      </c>
      <c r="J5" s="5" t="s">
        <v>103</v>
      </c>
      <c r="K5" s="84"/>
      <c r="L5" s="84"/>
      <c r="M5" s="84"/>
    </row>
    <row r="6" spans="1:15" ht="29.25" customHeight="1">
      <c r="A6" s="70" t="s">
        <v>129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O6" t="s">
        <v>102</v>
      </c>
    </row>
    <row r="7" spans="1:13" ht="63" customHeight="1">
      <c r="A7" s="14" t="s">
        <v>11</v>
      </c>
      <c r="B7" s="15">
        <v>228</v>
      </c>
      <c r="C7" s="15">
        <v>225</v>
      </c>
      <c r="D7" s="16">
        <f aca="true" t="shared" si="0" ref="D7:D18">(C7/B7)*100</f>
        <v>98.68421052631578</v>
      </c>
      <c r="E7" s="15">
        <v>70</v>
      </c>
      <c r="F7" s="15">
        <v>63.6</v>
      </c>
      <c r="G7" s="17">
        <f aca="true" t="shared" si="1" ref="G7:G18">ROUND((F7/E7)*100,1)</f>
        <v>90.9</v>
      </c>
      <c r="H7" s="15">
        <v>0</v>
      </c>
      <c r="I7" s="15">
        <v>0</v>
      </c>
      <c r="J7" s="15">
        <v>0</v>
      </c>
      <c r="K7" s="18">
        <f>ROUND((G7+J7)/1,1)</f>
        <v>90.9</v>
      </c>
      <c r="L7" s="18">
        <f>ROUND((D7+K7)/2,1)</f>
        <v>94.8</v>
      </c>
      <c r="M7" s="41" t="s">
        <v>123</v>
      </c>
    </row>
    <row r="8" spans="1:13" ht="45">
      <c r="A8" s="19" t="s">
        <v>90</v>
      </c>
      <c r="B8" s="15">
        <v>349</v>
      </c>
      <c r="C8" s="15">
        <v>324</v>
      </c>
      <c r="D8" s="16">
        <f t="shared" si="0"/>
        <v>92.83667621776505</v>
      </c>
      <c r="E8" s="15">
        <v>70</v>
      </c>
      <c r="F8" s="15">
        <v>57.2</v>
      </c>
      <c r="G8" s="17">
        <f t="shared" si="1"/>
        <v>81.7</v>
      </c>
      <c r="H8" s="15">
        <v>0</v>
      </c>
      <c r="I8" s="15">
        <v>0</v>
      </c>
      <c r="J8" s="15">
        <v>0</v>
      </c>
      <c r="K8" s="18">
        <f aca="true" t="shared" si="2" ref="K8:K18">ROUND((G8+J8)/1,1)</f>
        <v>81.7</v>
      </c>
      <c r="L8" s="18">
        <f>ROUND((D8+K8)/2,1)</f>
        <v>87.3</v>
      </c>
      <c r="M8" s="41" t="s">
        <v>123</v>
      </c>
    </row>
    <row r="9" spans="1:13" ht="45">
      <c r="A9" s="19" t="s">
        <v>70</v>
      </c>
      <c r="B9" s="15">
        <v>121</v>
      </c>
      <c r="C9" s="15">
        <v>122</v>
      </c>
      <c r="D9" s="16">
        <f t="shared" si="0"/>
        <v>100.82644628099173</v>
      </c>
      <c r="E9" s="15">
        <v>70</v>
      </c>
      <c r="F9" s="15">
        <v>60.3</v>
      </c>
      <c r="G9" s="17">
        <f t="shared" si="1"/>
        <v>86.1</v>
      </c>
      <c r="H9" s="15">
        <v>0</v>
      </c>
      <c r="I9" s="15">
        <v>0</v>
      </c>
      <c r="J9" s="15">
        <v>0</v>
      </c>
      <c r="K9" s="18">
        <f t="shared" si="2"/>
        <v>86.1</v>
      </c>
      <c r="L9" s="18">
        <f aca="true" t="shared" si="3" ref="L9:L18">ROUND((D9+K9)/2,1)</f>
        <v>93.5</v>
      </c>
      <c r="M9" s="41" t="s">
        <v>123</v>
      </c>
    </row>
    <row r="10" spans="1:13" ht="45">
      <c r="A10" s="19" t="s">
        <v>72</v>
      </c>
      <c r="B10" s="15">
        <v>82</v>
      </c>
      <c r="C10" s="15">
        <v>77</v>
      </c>
      <c r="D10" s="16">
        <f t="shared" si="0"/>
        <v>93.90243902439023</v>
      </c>
      <c r="E10" s="15">
        <v>70</v>
      </c>
      <c r="F10" s="15">
        <v>65.9</v>
      </c>
      <c r="G10" s="17">
        <f t="shared" si="1"/>
        <v>94.1</v>
      </c>
      <c r="H10" s="15">
        <v>0</v>
      </c>
      <c r="I10" s="15">
        <v>0</v>
      </c>
      <c r="J10" s="15">
        <v>0</v>
      </c>
      <c r="K10" s="18">
        <f t="shared" si="2"/>
        <v>94.1</v>
      </c>
      <c r="L10" s="18">
        <f t="shared" si="3"/>
        <v>94</v>
      </c>
      <c r="M10" s="41" t="s">
        <v>123</v>
      </c>
    </row>
    <row r="11" spans="1:13" ht="45">
      <c r="A11" s="19" t="s">
        <v>62</v>
      </c>
      <c r="B11" s="15">
        <v>83</v>
      </c>
      <c r="C11" s="15">
        <v>75</v>
      </c>
      <c r="D11" s="16">
        <f t="shared" si="0"/>
        <v>90.36144578313254</v>
      </c>
      <c r="E11" s="15">
        <v>70</v>
      </c>
      <c r="F11" s="15">
        <v>51.4</v>
      </c>
      <c r="G11" s="17">
        <f t="shared" si="1"/>
        <v>73.4</v>
      </c>
      <c r="H11" s="15">
        <v>0</v>
      </c>
      <c r="I11" s="15">
        <v>0</v>
      </c>
      <c r="J11" s="15">
        <v>0</v>
      </c>
      <c r="K11" s="18">
        <f t="shared" si="2"/>
        <v>73.4</v>
      </c>
      <c r="L11" s="18">
        <f t="shared" si="3"/>
        <v>81.9</v>
      </c>
      <c r="M11" s="41" t="s">
        <v>123</v>
      </c>
    </row>
    <row r="12" spans="1:13" ht="90">
      <c r="A12" s="19" t="s">
        <v>113</v>
      </c>
      <c r="B12" s="15">
        <v>46</v>
      </c>
      <c r="C12" s="15">
        <v>51</v>
      </c>
      <c r="D12" s="16">
        <f t="shared" si="0"/>
        <v>110.86956521739131</v>
      </c>
      <c r="E12" s="15">
        <v>70</v>
      </c>
      <c r="F12" s="15">
        <v>60.5</v>
      </c>
      <c r="G12" s="17">
        <f t="shared" si="1"/>
        <v>86.4</v>
      </c>
      <c r="H12" s="15">
        <v>0</v>
      </c>
      <c r="I12" s="15">
        <v>0</v>
      </c>
      <c r="J12" s="15">
        <v>0</v>
      </c>
      <c r="K12" s="18">
        <f t="shared" si="2"/>
        <v>86.4</v>
      </c>
      <c r="L12" s="18">
        <f t="shared" si="3"/>
        <v>98.6</v>
      </c>
      <c r="M12" s="41" t="s">
        <v>123</v>
      </c>
    </row>
    <row r="13" spans="1:13" ht="90">
      <c r="A13" s="19" t="s">
        <v>114</v>
      </c>
      <c r="B13" s="15">
        <v>93</v>
      </c>
      <c r="C13" s="15">
        <v>77</v>
      </c>
      <c r="D13" s="16">
        <f t="shared" si="0"/>
        <v>82.79569892473118</v>
      </c>
      <c r="E13" s="15">
        <v>70</v>
      </c>
      <c r="F13" s="15">
        <v>57.4</v>
      </c>
      <c r="G13" s="17">
        <f t="shared" si="1"/>
        <v>82</v>
      </c>
      <c r="H13" s="15">
        <v>0</v>
      </c>
      <c r="I13" s="15">
        <v>0</v>
      </c>
      <c r="J13" s="15">
        <v>0</v>
      </c>
      <c r="K13" s="18">
        <f t="shared" si="2"/>
        <v>82</v>
      </c>
      <c r="L13" s="18">
        <f t="shared" si="3"/>
        <v>82.4</v>
      </c>
      <c r="M13" s="41" t="s">
        <v>123</v>
      </c>
    </row>
    <row r="14" spans="1:13" ht="105">
      <c r="A14" s="19" t="s">
        <v>115</v>
      </c>
      <c r="B14" s="15">
        <v>90</v>
      </c>
      <c r="C14" s="15">
        <v>88</v>
      </c>
      <c r="D14" s="16">
        <f t="shared" si="0"/>
        <v>97.77777777777777</v>
      </c>
      <c r="E14" s="15">
        <v>70</v>
      </c>
      <c r="F14" s="15">
        <v>73</v>
      </c>
      <c r="G14" s="17">
        <f t="shared" si="1"/>
        <v>104.3</v>
      </c>
      <c r="H14" s="15">
        <v>0</v>
      </c>
      <c r="I14" s="15">
        <v>0</v>
      </c>
      <c r="J14" s="15">
        <v>0</v>
      </c>
      <c r="K14" s="18">
        <f t="shared" si="2"/>
        <v>104.3</v>
      </c>
      <c r="L14" s="18">
        <f t="shared" si="3"/>
        <v>101</v>
      </c>
      <c r="M14" s="41" t="s">
        <v>123</v>
      </c>
    </row>
    <row r="15" spans="1:13" ht="75">
      <c r="A15" s="19" t="s">
        <v>120</v>
      </c>
      <c r="B15" s="15">
        <v>50</v>
      </c>
      <c r="C15" s="15">
        <v>31</v>
      </c>
      <c r="D15" s="16">
        <f t="shared" si="0"/>
        <v>62</v>
      </c>
      <c r="E15" s="15">
        <v>70</v>
      </c>
      <c r="F15" s="15">
        <v>67.8</v>
      </c>
      <c r="G15" s="17">
        <f t="shared" si="1"/>
        <v>96.9</v>
      </c>
      <c r="H15" s="15">
        <v>0</v>
      </c>
      <c r="I15" s="15">
        <v>0</v>
      </c>
      <c r="J15" s="15">
        <v>0</v>
      </c>
      <c r="K15" s="18">
        <f>ROUND((G15+J15)/1,1)</f>
        <v>96.9</v>
      </c>
      <c r="L15" s="18">
        <f>ROUND((D15+K15)/2,1)</f>
        <v>79.5</v>
      </c>
      <c r="M15" s="41" t="s">
        <v>123</v>
      </c>
    </row>
    <row r="16" spans="1:13" ht="105">
      <c r="A16" s="19" t="s">
        <v>121</v>
      </c>
      <c r="B16" s="15">
        <v>50</v>
      </c>
      <c r="C16" s="15">
        <v>42</v>
      </c>
      <c r="D16" s="16">
        <f t="shared" si="0"/>
        <v>84</v>
      </c>
      <c r="E16" s="15">
        <v>70</v>
      </c>
      <c r="F16" s="15">
        <v>56.8</v>
      </c>
      <c r="G16" s="17">
        <f t="shared" si="1"/>
        <v>81.1</v>
      </c>
      <c r="H16" s="15">
        <v>0</v>
      </c>
      <c r="I16" s="15">
        <v>0</v>
      </c>
      <c r="J16" s="15">
        <v>0</v>
      </c>
      <c r="K16" s="18">
        <f>ROUND((G16+J16)/1,1)</f>
        <v>81.1</v>
      </c>
      <c r="L16" s="18">
        <f>ROUND((D16+K16)/2,1)</f>
        <v>82.6</v>
      </c>
      <c r="M16" s="41" t="s">
        <v>123</v>
      </c>
    </row>
    <row r="17" spans="1:13" ht="105">
      <c r="A17" s="19" t="s">
        <v>122</v>
      </c>
      <c r="B17" s="15">
        <v>20</v>
      </c>
      <c r="C17" s="15">
        <v>5</v>
      </c>
      <c r="D17" s="16">
        <f t="shared" si="0"/>
        <v>25</v>
      </c>
      <c r="E17" s="15">
        <v>70</v>
      </c>
      <c r="F17" s="15">
        <v>0</v>
      </c>
      <c r="G17" s="17">
        <v>59.7</v>
      </c>
      <c r="H17" s="15">
        <v>0</v>
      </c>
      <c r="I17" s="15">
        <v>0</v>
      </c>
      <c r="J17" s="15">
        <v>0</v>
      </c>
      <c r="K17" s="18">
        <f>ROUND((G17+J17)/1,1)</f>
        <v>59.7</v>
      </c>
      <c r="L17" s="18">
        <f>ROUND((D17+K17)/2,1)</f>
        <v>42.4</v>
      </c>
      <c r="M17" s="41" t="s">
        <v>123</v>
      </c>
    </row>
    <row r="18" spans="1:13" ht="45">
      <c r="A18" s="48" t="s">
        <v>85</v>
      </c>
      <c r="B18" s="55">
        <f>SUM(B7:B17)</f>
        <v>1212</v>
      </c>
      <c r="C18" s="55">
        <f>SUM(C7:C17)</f>
        <v>1117</v>
      </c>
      <c r="D18" s="56">
        <f t="shared" si="0"/>
        <v>92.16171617161716</v>
      </c>
      <c r="E18" s="55">
        <v>70</v>
      </c>
      <c r="F18" s="55">
        <v>60.6</v>
      </c>
      <c r="G18" s="55">
        <f t="shared" si="1"/>
        <v>86.6</v>
      </c>
      <c r="H18" s="55">
        <v>0</v>
      </c>
      <c r="I18" s="55">
        <v>0</v>
      </c>
      <c r="J18" s="55">
        <v>0</v>
      </c>
      <c r="K18" s="57">
        <f t="shared" si="2"/>
        <v>86.6</v>
      </c>
      <c r="L18" s="57">
        <f t="shared" si="3"/>
        <v>89.4</v>
      </c>
      <c r="M18" s="41" t="s">
        <v>123</v>
      </c>
    </row>
    <row r="19" spans="1:13" ht="15">
      <c r="A19" s="6"/>
      <c r="B19" s="7"/>
      <c r="C19" s="8"/>
      <c r="D19" s="9"/>
      <c r="E19" s="8"/>
      <c r="F19" s="8"/>
      <c r="G19" s="10"/>
      <c r="H19" s="10"/>
      <c r="I19" s="10"/>
      <c r="J19" s="10"/>
      <c r="K19" s="11"/>
      <c r="L19" s="11"/>
      <c r="M19" s="7"/>
    </row>
    <row r="20" spans="1:13" ht="15">
      <c r="A20" s="5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>
      <c r="A21" s="5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10">
    <mergeCell ref="A6:M6"/>
    <mergeCell ref="A1:M1"/>
    <mergeCell ref="A3:A5"/>
    <mergeCell ref="B3:D4"/>
    <mergeCell ref="E3:J3"/>
    <mergeCell ref="K3:K5"/>
    <mergeCell ref="L3:L5"/>
    <mergeCell ref="M3:M5"/>
    <mergeCell ref="E4:G4"/>
    <mergeCell ref="H4:J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4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5"/>
  <cols>
    <col min="1" max="1" width="25.421875" style="0" customWidth="1"/>
    <col min="2" max="2" width="13.57421875" style="0" customWidth="1"/>
    <col min="3" max="3" width="13.8515625" style="0" customWidth="1"/>
    <col min="4" max="4" width="12.28125" style="0" customWidth="1"/>
    <col min="5" max="5" width="10.8515625" style="0" customWidth="1"/>
    <col min="6" max="6" width="11.421875" style="0" customWidth="1"/>
    <col min="7" max="7" width="13.8515625" style="0" customWidth="1"/>
    <col min="8" max="8" width="12.28125" style="0" customWidth="1"/>
    <col min="9" max="9" width="17.28125" style="0" customWidth="1"/>
  </cols>
  <sheetData>
    <row r="1" spans="1:9" ht="16.5" customHeight="1">
      <c r="A1" s="69" t="s">
        <v>130</v>
      </c>
      <c r="B1" s="69"/>
      <c r="C1" s="69"/>
      <c r="D1" s="69"/>
      <c r="E1" s="69"/>
      <c r="F1" s="69"/>
      <c r="G1" s="69"/>
      <c r="H1" s="69"/>
      <c r="I1" s="69"/>
    </row>
    <row r="2" spans="2:8" ht="15">
      <c r="B2" s="2"/>
      <c r="C2" s="2"/>
      <c r="D2" s="2"/>
      <c r="E2" s="2"/>
      <c r="F2" s="2"/>
      <c r="G2" s="2"/>
      <c r="H2" s="2"/>
    </row>
    <row r="3" spans="1:9" ht="15" customHeight="1">
      <c r="A3" s="59" t="s">
        <v>124</v>
      </c>
      <c r="B3" s="62" t="s">
        <v>0</v>
      </c>
      <c r="C3" s="62"/>
      <c r="D3" s="62"/>
      <c r="E3" s="94" t="s">
        <v>3</v>
      </c>
      <c r="F3" s="94"/>
      <c r="G3" s="94"/>
      <c r="H3" s="62" t="s">
        <v>2</v>
      </c>
      <c r="I3" s="62" t="s">
        <v>8</v>
      </c>
    </row>
    <row r="4" spans="1:9" ht="33.75" customHeight="1">
      <c r="A4" s="60"/>
      <c r="B4" s="62"/>
      <c r="C4" s="62"/>
      <c r="D4" s="62"/>
      <c r="E4" s="63" t="s">
        <v>125</v>
      </c>
      <c r="F4" s="63"/>
      <c r="G4" s="63"/>
      <c r="H4" s="62"/>
      <c r="I4" s="62"/>
    </row>
    <row r="5" spans="1:9" ht="130.5" customHeight="1">
      <c r="A5" s="61"/>
      <c r="B5" s="45" t="s">
        <v>6</v>
      </c>
      <c r="C5" s="45" t="s">
        <v>4</v>
      </c>
      <c r="D5" s="45" t="s">
        <v>5</v>
      </c>
      <c r="E5" s="45" t="s">
        <v>7</v>
      </c>
      <c r="F5" s="45" t="s">
        <v>1</v>
      </c>
      <c r="G5" s="45" t="s">
        <v>126</v>
      </c>
      <c r="H5" s="62"/>
      <c r="I5" s="62"/>
    </row>
    <row r="6" spans="1:10" ht="36.75" customHeight="1">
      <c r="A6" s="91" t="s">
        <v>127</v>
      </c>
      <c r="B6" s="92"/>
      <c r="C6" s="92"/>
      <c r="D6" s="92"/>
      <c r="E6" s="92"/>
      <c r="F6" s="92"/>
      <c r="G6" s="92"/>
      <c r="H6" s="92"/>
      <c r="I6" s="93"/>
      <c r="J6" s="1"/>
    </row>
    <row r="7" spans="1:9" ht="57" customHeight="1">
      <c r="A7" s="24" t="s">
        <v>77</v>
      </c>
      <c r="B7" s="36">
        <v>880</v>
      </c>
      <c r="C7" s="36">
        <v>916</v>
      </c>
      <c r="D7" s="17">
        <f>ROUND((C7/B7)*100,1)</f>
        <v>104.1</v>
      </c>
      <c r="E7" s="15">
        <v>100</v>
      </c>
      <c r="F7" s="15">
        <v>100</v>
      </c>
      <c r="G7" s="17">
        <f>ROUND((F7/E7)*100,1)</f>
        <v>100</v>
      </c>
      <c r="H7" s="33">
        <f>ROUND((D7+G7)/2,1)</f>
        <v>102.1</v>
      </c>
      <c r="I7" s="41" t="s">
        <v>83</v>
      </c>
    </row>
    <row r="8" spans="1:8" ht="15">
      <c r="A8" s="38"/>
      <c r="B8" s="1"/>
      <c r="C8" s="1"/>
      <c r="D8" s="1"/>
      <c r="E8" s="1"/>
      <c r="F8" s="1"/>
      <c r="G8" s="1"/>
      <c r="H8" s="1"/>
    </row>
    <row r="9" ht="15">
      <c r="A9" s="38"/>
    </row>
    <row r="10" ht="15">
      <c r="A10" s="51" t="s">
        <v>116</v>
      </c>
    </row>
    <row r="11" ht="15">
      <c r="A11" s="50">
        <v>42290</v>
      </c>
    </row>
    <row r="12" ht="15">
      <c r="A12" s="39"/>
    </row>
    <row r="13" ht="15">
      <c r="A13" s="37"/>
    </row>
    <row r="14" ht="15">
      <c r="A14" s="37"/>
    </row>
    <row r="15" ht="15">
      <c r="A15" s="38"/>
    </row>
    <row r="16" ht="15">
      <c r="A16" s="38"/>
    </row>
    <row r="17" ht="15">
      <c r="A17" s="38"/>
    </row>
    <row r="18" ht="15">
      <c r="A18" s="38"/>
    </row>
    <row r="19" ht="15">
      <c r="A19" s="38"/>
    </row>
    <row r="20" ht="15">
      <c r="A20" s="38"/>
    </row>
    <row r="21" ht="15">
      <c r="A21" s="38"/>
    </row>
    <row r="22" ht="15">
      <c r="A22" s="38"/>
    </row>
    <row r="23" ht="15">
      <c r="A23" s="39"/>
    </row>
    <row r="24" ht="15">
      <c r="A24" s="40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2015-10-19T07:58:49Z</dcterms:modified>
  <cp:category/>
  <cp:version/>
  <cp:contentType/>
  <cp:contentStatus/>
</cp:coreProperties>
</file>