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786" activeTab="0"/>
  </bookViews>
  <sheets>
    <sheet name="Приложение № 1 табл.№1" sheetId="1" r:id="rId1"/>
    <sheet name="Приложение № 2 табл.№2" sheetId="2" r:id="rId2"/>
    <sheet name="Приложение № 3 табл.№ 3 " sheetId="3" r:id="rId3"/>
    <sheet name="Приложение № 4. Школы" sheetId="4" r:id="rId4"/>
  </sheets>
  <definedNames/>
  <calcPr fullCalcOnLoad="1"/>
</workbook>
</file>

<file path=xl/sharedStrings.xml><?xml version="1.0" encoding="utf-8"?>
<sst xmlns="http://schemas.openxmlformats.org/spreadsheetml/2006/main" count="402" uniqueCount="170">
  <si>
    <t>уникальный номер</t>
  </si>
  <si>
    <t>Наименование образовательной организации</t>
  </si>
  <si>
    <t>Таблица № 1</t>
  </si>
  <si>
    <t>001 адаптированная образовательная программа</t>
  </si>
  <si>
    <t>01 Очная</t>
  </si>
  <si>
    <t>Итого</t>
  </si>
  <si>
    <t>Таблица № 2</t>
  </si>
  <si>
    <t>2023 год</t>
  </si>
  <si>
    <t>2024 год</t>
  </si>
  <si>
    <t>Объем муниципальной услуги - число человеко-часов (человеко-час)</t>
  </si>
  <si>
    <t>42.Г42.0 Реализация дополнительных общеобразовательных программ</t>
  </si>
  <si>
    <t>001 технической направленности</t>
  </si>
  <si>
    <t>002 естественнонаучной направленности</t>
  </si>
  <si>
    <t>003 физкультурно-спортивной направленности</t>
  </si>
  <si>
    <t>004 художественной направленности</t>
  </si>
  <si>
    <t>005 туристско-краеведческой направленности</t>
  </si>
  <si>
    <t>006 социально-педагогической направленности</t>
  </si>
  <si>
    <t>028 дети за исключением детей с ограниченными возможностями здоровья (ОВЗ) и детей -инвалидов</t>
  </si>
  <si>
    <t>804200О.99.0.ББ52АЖ72000</t>
  </si>
  <si>
    <t>804200О.99.0.ББ52АЖ96000</t>
  </si>
  <si>
    <t>804200О.99.0.ББ52АЗ20000</t>
  </si>
  <si>
    <t>804200О.99.0.ББ52АЗ44000</t>
  </si>
  <si>
    <t>804200О.99.0.ББ52АЗ68000</t>
  </si>
  <si>
    <t>804200О.99.0.ББ52АЗ92000</t>
  </si>
  <si>
    <t xml:space="preserve"> Всего человеко-часов </t>
  </si>
  <si>
    <t>ИТОГО</t>
  </si>
  <si>
    <t>Всего обучающихся</t>
  </si>
  <si>
    <t>МБУ ДО ЦДТ</t>
  </si>
  <si>
    <t>МБУ ДО ЦДТ №1</t>
  </si>
  <si>
    <t>МБУ ДО ЦДТ №2</t>
  </si>
  <si>
    <t>МБУ ДО ДЮЦ № 3</t>
  </si>
  <si>
    <t>МБУ ДО ЦДТ № 4</t>
  </si>
  <si>
    <t>МБУ ДО ЦДТ №5</t>
  </si>
  <si>
    <t>МБУ ДО ЦДТ №6</t>
  </si>
  <si>
    <t>МБУ ДО ЦРТД и Ю</t>
  </si>
  <si>
    <t xml:space="preserve">МБУ ДО ЦДТТ №1 </t>
  </si>
  <si>
    <t>МБУ ДО ДЭБЦ</t>
  </si>
  <si>
    <t>МБУ ДО ДДЮЦ "Планета"</t>
  </si>
  <si>
    <t>МБОУ ДО ДООЦ "Огонек"</t>
  </si>
  <si>
    <t>МАОУ ДО ДООЦ им.Деева</t>
  </si>
  <si>
    <t>Объем муниципальной услуги-число человеко-часов (человеко-час)</t>
  </si>
  <si>
    <t xml:space="preserve">005   дети с ограниченными возможностями здоровья (ОВЗ) </t>
  </si>
  <si>
    <t>01 очная</t>
  </si>
  <si>
    <t>804200О.99.0.ББ52АМ76000</t>
  </si>
  <si>
    <t>804200О.99.0.ББ52АН00000</t>
  </si>
  <si>
    <t>804200О.99.0.ББ52АН24000</t>
  </si>
  <si>
    <t>804200О.99.0.ББ52АН48000</t>
  </si>
  <si>
    <t>804200О.99.0.ББ52АН72000</t>
  </si>
  <si>
    <t>804200О.99.0.ББ52АН96000</t>
  </si>
  <si>
    <t xml:space="preserve">МБУ ДО ДЮЦ №3 </t>
  </si>
  <si>
    <t>МБУ ДО ЦДТ №4</t>
  </si>
  <si>
    <t>МБУ ДО ЦДТТ №1</t>
  </si>
  <si>
    <t>МБУ ДО ДООЦ "Огонек"</t>
  </si>
  <si>
    <t xml:space="preserve"> дети с ограниченными возможностями здоровья (ОВЗ), обучающиеся по состоянию здоровья по месту жительства </t>
  </si>
  <si>
    <t>очная</t>
  </si>
  <si>
    <t>804200О.99.0.ББ52АР84000</t>
  </si>
  <si>
    <t>804200О.99.0.ББ52АС08000</t>
  </si>
  <si>
    <t>804200О.99.0.ББ52АС32000</t>
  </si>
  <si>
    <t>42.Г42.0 Реализация дополнительных общеоразвивающих программ</t>
  </si>
  <si>
    <t>2. Реализация дополнительных общеразвивающих программ</t>
  </si>
  <si>
    <t>МАУ ДО ДООЦ им.Деева</t>
  </si>
  <si>
    <t>Таблица № 3</t>
  </si>
  <si>
    <t>804200О.99.0.ББ52АР12000</t>
  </si>
  <si>
    <t>804200О.99.0.ББ52АР36000</t>
  </si>
  <si>
    <t>804200О.99.0.ББ52АР60000</t>
  </si>
  <si>
    <t>Детей по МЗ</t>
  </si>
  <si>
    <t>Детей по СЗ</t>
  </si>
  <si>
    <t>1.2. Реализация дополнительных общеобразовательных программ</t>
  </si>
  <si>
    <t>ВСЕГО</t>
  </si>
  <si>
    <t>Муниципальное бюджетное общеобразовательное  учреждение лицей при УлГТУ</t>
  </si>
  <si>
    <t>Муниципальное бюджетное общеобразовательное учреждение «Мариинская гимназия»</t>
  </si>
  <si>
    <t>муниципальное бюджетное общеобразовательное учреждение города Ульяновска "Средняя школа №5 им. С.М. Кирова"</t>
  </si>
  <si>
    <t>муниципальное бюджетное общеобразовательное учреждение города Ульяновска "Гимназия № 6 им. И.Н.Ульянова"</t>
  </si>
  <si>
    <t>муниципальное бюджетное  общеобразовательное учреждение города Ульяновска «Кадетская школа № 7 им. В.В. Кашкадамовой»</t>
  </si>
  <si>
    <t>муниципальное бюджетное  общеобразовательное учреждение города Ульяновска «Средняя школа № 8 им. Н.В.Пономаревой»</t>
  </si>
  <si>
    <t>муниципальное бюджетное общеобразовательное учреждение города Ульяновска "Средняя школа №9"</t>
  </si>
  <si>
    <t>муниципальное бюджетное  общеобразовательное учреждение города Ульяновска «Средняя школа №10 имени Героя Советского Союза И.П.Громова»</t>
  </si>
  <si>
    <t>Муниципальное общеобразовательное учреждение "Многопрофильный лицей №11 им. В.Г.Мендельсона"</t>
  </si>
  <si>
    <t xml:space="preserve">Муниципальное бюджетное общеобразовательное учреждение «Гимназия № 13» г. Ульяновска </t>
  </si>
  <si>
    <t>муниципальное бюджетное  общеобразовательное учреждение города Ульяновска «Средняя школа № 15 имени Героя Советского Союза Д.Я.Старостина»</t>
  </si>
  <si>
    <t>муниципальное общеобразовательное учреждение города Ульяновска "Средняя школа №17"</t>
  </si>
  <si>
    <t xml:space="preserve">муниципальное бюджетное общеобразовательное учреждение "Средняя школа №21" </t>
  </si>
  <si>
    <t>муниципальное бюджетное общеобразовательное учреждение города Ульяновска "Средняя школа № 22 с углубленным изучением иностранных языков имени Василия Тезетева"</t>
  </si>
  <si>
    <t xml:space="preserve">Муниципальное бюджетное общеобразовательное учреждение «Гимназия № 24» </t>
  </si>
  <si>
    <t>муниципальное общеобразовательное учреждение города Ульяновска "Средняя школа №25 им. Н.К.Крупской"</t>
  </si>
  <si>
    <t>муниципальное общеобразовательное учреждение "Средняя школа № 27"</t>
  </si>
  <si>
    <t xml:space="preserve">муниципальное бюджетное  общеобразовательное учреждение города Ульяновска «Средняя школа № 28» </t>
  </si>
  <si>
    <t>муниципальное бюджетное  общеобразовательное учреждение города Ульяновска «Средняя школа № 29»</t>
  </si>
  <si>
    <t>Муниципальное бюджетное общеобразовательное учреждение гимназия №30</t>
  </si>
  <si>
    <t>муниципальное бюджетное  общеобразовательное учреждение города Ульяновска «Средняя школа № 31 имени Героев Свири»</t>
  </si>
  <si>
    <t>муниципальное бюджетное общеобразовательное учреждение "Средняя школа №32"</t>
  </si>
  <si>
    <t>Муниципальное бюджетное общеобразовательное учреждение гимназия № 33</t>
  </si>
  <si>
    <t>Муниципальное автономное общеобразовательное учреждение  «Гимназия № 34»</t>
  </si>
  <si>
    <t>муниципальное бюджетное общеобразовательное учреждение города Ульяновска "Средняя школа №35"</t>
  </si>
  <si>
    <t>муниципальное бюджетное общеобразовательное учреждение города Ульяновска "Средняя школа №37"</t>
  </si>
  <si>
    <t>муниципальное бюджетное общеобразовательное учреждение «Лицей  № 40  при Ульяновском государственном университете"</t>
  </si>
  <si>
    <t xml:space="preserve">муниципальное бюджетное  общеобразовательное учреждение города Ульяновска «Средняя школа № 41 имени генерал-лейтенанта А.Ф.Казанкина" </t>
  </si>
  <si>
    <t>муниципальное бюджетное  общеобразовательное учреждение города Ульяновска «Средняя школа № 42»</t>
  </si>
  <si>
    <t>Муниципальное бюджетное общеобразовательное учреждение  гимназия № 44 им. Деева В.Н.</t>
  </si>
  <si>
    <t>муниципальное бюджетное  общеобразовательное учреждение города Ульяновска «Лицей при УлГТУ № 45»</t>
  </si>
  <si>
    <t>муниципальное общеобразовательное учреждение "Средняя школа № 46 имени И.С.Полбина"</t>
  </si>
  <si>
    <t>муниципальное бюджетное общеобразовательное учреждение города Ульяновска "Средняя школа №47 имени И.Я.Яковлева"</t>
  </si>
  <si>
    <t>муниципальное бюдлжетное общеобразовательное учреждение города Ульяновска "Средняя школа №48 имени Героя России Д.С.Кожемякина"</t>
  </si>
  <si>
    <t>муниципальное бюджетное  общеобразовательное учреждение города Ульяновска «Средняя школа № 49»</t>
  </si>
  <si>
    <t>муниципальное бюджетное  общеобразовательное учреждение города Ульяновска «Средняя школа № 50» имени Д.С.Сухорукова"</t>
  </si>
  <si>
    <t>муниципальное бюджетное общеобразовательное учреждение города Ульяновска "Средняя школа №51 имени А.М.Аблукова"</t>
  </si>
  <si>
    <t>муниципальное бюджетное  общеобразовательное учреждение города Ульяновска «Средняя школа № 52»</t>
  </si>
  <si>
    <t>муниципальное бюджетное общеобразовательное учреждение города Ульяновска "Средняя школа №53 имени заслуженого учителя Российской Федерации И.В.Исакова"</t>
  </si>
  <si>
    <t>муниципальное бюджетное  общеобразовательное учреждение города Ульяновска «Средняя школа № 55 с изучением культур народов Поволжья»</t>
  </si>
  <si>
    <t>муниципальное бюджетное  общеобразовательное учреждение города Ульяновска «Средняя школа № 56»</t>
  </si>
  <si>
    <t>муниципальное общеобразовательное учреждение города Ульяновска "Средняя школа №57"</t>
  </si>
  <si>
    <t>муниципальное бюджетное  общеобразовательное учреждение города Ульяновска «Средняя школа № 58» имени почетного гражданина Ульяновской области  Г.Д.Курнакова</t>
  </si>
  <si>
    <t>муниципальное бюджетное общеобразовательное учреждение гимназия № 59</t>
  </si>
  <si>
    <t>муниципальное бюджетное общеобразовательное учреждение города Ульяновска "Средняя школа №61"</t>
  </si>
  <si>
    <t>муниципальное бюджетное  общеобразовательное учреждение города Ульяновска «Средняя школа № 62»</t>
  </si>
  <si>
    <t>муниципальное бюджетное  общеобразовательное учреждение города Ульяновска «Средняя школа № 63»</t>
  </si>
  <si>
    <t>муниципальное бюджетное  общеобразовательное учреждение города Ульяновска «Средняя школа № 64»</t>
  </si>
  <si>
    <t>Муниципальное бюджетное общеобразовательное учреждение  «Гимназия № 65 им. Н.Сафронова»</t>
  </si>
  <si>
    <t>муниципальное общеобразовательное учреждение города Ульяновска "Средняя школа №66"</t>
  </si>
  <si>
    <t>муниципальное общеобразовательное учреждние города Ульяновска "Средняя школа №69" имени А.А.Туполева</t>
  </si>
  <si>
    <t>муниципальное бюджетное  общеобразовательное учреждение города Ульяновска «Средняя школа № 70»</t>
  </si>
  <si>
    <t>муниципальное автономное  общеобразовательное учреждение города Ульяновска «Средняя школа № 72 с углубленным изучением отдельных предметов»</t>
  </si>
  <si>
    <t>муниципальное бюджетное  общеобразовательное учреждение города Ульяновска «Средняя школа № 73»</t>
  </si>
  <si>
    <t>муниципальное бюджетное  общеобразовательное учреждение города Ульяновска «Средняя школа № 74 имени дважды Героя Советского Союза генерал-лейтенанта В.А.Глазунова"</t>
  </si>
  <si>
    <t>муниципальное бюджетное  общеобразовательное учреждение города Ульяновска «Средняя школа № 75» имени В.М.Маргелова</t>
  </si>
  <si>
    <t>муниципальное бюджетное  общеобразовательное учреждение города Ульяновска «Средняя школа № 76 имени Хо Ши Мина»</t>
  </si>
  <si>
    <t>муниципальное бюджетное  общеобразовательное учреждение города Ульяновска «Средняя школа № 78 имени первого Президента республики Азербайджан Гейдара Алиева»</t>
  </si>
  <si>
    <t>Муниципальное бюджетное общеобразовательное учреждение гимназия № 79</t>
  </si>
  <si>
    <t>муниципальное бюджетное  общеобразовательное учреждение города Ульяновска «Средняя школа № 81 имени Героя Советского Союза генерала Д.М.Карбышева»</t>
  </si>
  <si>
    <t>муниципальное общеобразовательное учреждение города Ульяновска "Средняя школа №82"</t>
  </si>
  <si>
    <t>муниципальное бюджетное  общеобразовательное учреждение города Ульяновска «Средняя школа № 83»</t>
  </si>
  <si>
    <t>муниципальное общеобразовательное учреждение города Ульяновска "Средняя школа №85"</t>
  </si>
  <si>
    <t>муниципальное бюджетное  общеобразовательное учреждение города Ульяновска «Средняя школа № 86 имени контр-адмирала И.И.Вареникина»</t>
  </si>
  <si>
    <t>Муниципальное автономное общеобразовательное учреждение «Авторский лицей Эдварса № 90»</t>
  </si>
  <si>
    <t>муниципальное бюджетное общеобразовательное учреждение города Ульяновска "Начальная школа №200 имени Героя Советского Союза А.В.Горбатова"</t>
  </si>
  <si>
    <t>муниципальное бюджетное общеобразовательное учреждние "Плодовая средняя школа имени Н.А.Волкова"</t>
  </si>
  <si>
    <t>муниципальное бюджетное общеобразовательное учреждение "Лаишевская средняя школа"</t>
  </si>
  <si>
    <t>Муниципальное бюджетное общеобразовательное учреждение "Луговская основная школа" имени Героя Советского Союза М.П.Хваткова</t>
  </si>
  <si>
    <t>муниципальное бюджетное общеобразовательное учреждение "Карлинская средняя школа"</t>
  </si>
  <si>
    <t>муниципальное общеобразовательное учреждение города Ульяновска "Отрадненская средняя школа"</t>
  </si>
  <si>
    <t>муниципальное общеобразовательное учреждение города Ульяновска "Кротовская средняя школа"</t>
  </si>
  <si>
    <t>муниципальное бюджетное общеобразовательное учреждение "Баратаевская средняя школа"</t>
  </si>
  <si>
    <t>Муниципальное бюджетное  общеобразовательное учреждение "Пригородная средняя школа "</t>
  </si>
  <si>
    <t>муниципальное бюджетное общеобразовательное учреждение города Ульяновска "Губернаторский лицей № 100"</t>
  </si>
  <si>
    <t>муниципальное бюджетное общеобразовательное учреждение города Ульяновска "Губернаторский лицей № 101 имени Народного учителя Российской Федерации Ю.И.Латышева" при ФГБОУ ВО "УлГПУ им. И.Н. Ульянова"</t>
  </si>
  <si>
    <t>муниципальное бюджетное общеобразовательное учреждение города Ульяновска "Губернаторский лицей № 102"</t>
  </si>
  <si>
    <t>Муниципальное автономное общеобразовательное учреждение "Физико-математический лицей №38 г.Ульяновска"</t>
  </si>
  <si>
    <t>на основании муниципального задания</t>
  </si>
  <si>
    <t>в соответствии с социальными сертификатами</t>
  </si>
  <si>
    <t xml:space="preserve"> Всего на основании муниципального задания</t>
  </si>
  <si>
    <t>Всего в соответствии с социальными сертификатами</t>
  </si>
  <si>
    <t xml:space="preserve"> Всего человеко-часов на основании муниципального задания</t>
  </si>
  <si>
    <t>Направленность</t>
  </si>
  <si>
    <t>Категория потребителей</t>
  </si>
  <si>
    <t>Условия (формы) оказания услуги</t>
  </si>
  <si>
    <t>Уникальный номер</t>
  </si>
  <si>
    <t>Наименование муниципальной услуги</t>
  </si>
  <si>
    <t>Тип программы</t>
  </si>
  <si>
    <t>001 техническая направленностю</t>
  </si>
  <si>
    <t>002 естественнонаучная направленность</t>
  </si>
  <si>
    <t>003 физкультурно-спортивная направленность</t>
  </si>
  <si>
    <t>004 художественная направленность</t>
  </si>
  <si>
    <t>005 туристско-краеведческая направленность</t>
  </si>
  <si>
    <t>006 социально-гуманитарная направленность</t>
  </si>
  <si>
    <t>001 техническая направленность</t>
  </si>
  <si>
    <t xml:space="preserve"> На основании муниципального задания</t>
  </si>
  <si>
    <t>Приложение № 3  к приказу  от 27.04.2023 №406</t>
  </si>
  <si>
    <t>Приложение № 4 к приказу  от  27.04.2023 № 406</t>
  </si>
  <si>
    <t xml:space="preserve">Приложение № 2  к приказу  от 27.04.2023 №406 </t>
  </si>
  <si>
    <t xml:space="preserve">Приложение № 1  к приказу  от 27.04.2023 №406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</si>
</sst>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2"/>
      <name val="PT Astra Serif"/>
      <family val="1"/>
    </font>
    <font>
      <b/>
      <sz val="12"/>
      <name val="PT Astra Serif"/>
      <family val="1"/>
    </font>
    <font>
      <sz val="9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PT Astra Serif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PT Astra Serif"/>
      <family val="1"/>
    </font>
    <font>
      <sz val="10"/>
      <color indexed="8"/>
      <name val="PT Astra Serif"/>
      <family val="1"/>
    </font>
    <font>
      <b/>
      <sz val="10"/>
      <color indexed="8"/>
      <name val="PT Astra Serif"/>
      <family val="1"/>
    </font>
    <font>
      <sz val="13"/>
      <color indexed="8"/>
      <name val="Times New Roman"/>
      <family val="1"/>
    </font>
    <font>
      <sz val="9"/>
      <color indexed="8"/>
      <name val="PT Astra Serif"/>
      <family val="1"/>
    </font>
    <font>
      <b/>
      <i/>
      <sz val="14"/>
      <color indexed="8"/>
      <name val="Calibri"/>
      <family val="2"/>
    </font>
    <font>
      <b/>
      <i/>
      <sz val="14"/>
      <color indexed="49"/>
      <name val="Calibri"/>
      <family val="2"/>
    </font>
    <font>
      <b/>
      <i/>
      <sz val="14"/>
      <color indexed="40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PT Astra Serif"/>
      <family val="1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PT Astra Serif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Times New Roman"/>
      <family val="1"/>
    </font>
    <font>
      <sz val="12"/>
      <color theme="1"/>
      <name val="PT Astra Serif"/>
      <family val="1"/>
    </font>
    <font>
      <sz val="10"/>
      <color theme="1"/>
      <name val="PT Astra Serif"/>
      <family val="1"/>
    </font>
    <font>
      <b/>
      <sz val="10"/>
      <color theme="1"/>
      <name val="PT Astra Serif"/>
      <family val="1"/>
    </font>
    <font>
      <sz val="13"/>
      <color theme="1"/>
      <name val="Times New Roman"/>
      <family val="1"/>
    </font>
    <font>
      <sz val="9"/>
      <color theme="1"/>
      <name val="PT Astra Serif"/>
      <family val="1"/>
    </font>
    <font>
      <b/>
      <i/>
      <sz val="14"/>
      <color theme="1"/>
      <name val="Calibri"/>
      <family val="2"/>
    </font>
    <font>
      <b/>
      <i/>
      <sz val="14"/>
      <color theme="8"/>
      <name val="Calibri"/>
      <family val="2"/>
    </font>
    <font>
      <b/>
      <i/>
      <sz val="14"/>
      <color rgb="FF00B0F0"/>
      <name val="Calibri"/>
      <family val="2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PT Astra Serif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67" fillId="0" borderId="0" xfId="53" applyFont="1" applyFill="1" applyAlignment="1">
      <alignment/>
      <protection/>
    </xf>
    <xf numFmtId="0" fontId="0" fillId="0" borderId="0" xfId="53">
      <alignment/>
      <protection/>
    </xf>
    <xf numFmtId="0" fontId="68" fillId="0" borderId="0" xfId="0" applyFont="1" applyFill="1" applyAlignment="1">
      <alignment/>
    </xf>
    <xf numFmtId="0" fontId="69" fillId="0" borderId="0" xfId="53" applyFont="1" applyBorder="1" applyAlignment="1">
      <alignment vertical="center"/>
      <protection/>
    </xf>
    <xf numFmtId="0" fontId="0" fillId="0" borderId="0" xfId="53" applyBorder="1">
      <alignment/>
      <protection/>
    </xf>
    <xf numFmtId="0" fontId="0" fillId="0" borderId="0" xfId="53" applyAlignment="1">
      <alignment wrapText="1"/>
      <protection/>
    </xf>
    <xf numFmtId="0" fontId="67" fillId="0" borderId="0" xfId="53" applyFont="1" applyFill="1" applyBorder="1" applyAlignment="1">
      <alignment vertical="center" wrapText="1"/>
      <protection/>
    </xf>
    <xf numFmtId="0" fontId="0" fillId="0" borderId="0" xfId="53" applyBorder="1" applyAlignment="1">
      <alignment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0" fillId="0" borderId="0" xfId="53" applyBorder="1" applyAlignment="1">
      <alignment horizontal="left" vertical="top" wrapText="1"/>
      <protection/>
    </xf>
    <xf numFmtId="0" fontId="0" fillId="0" borderId="0" xfId="53" applyAlignment="1">
      <alignment horizontal="left" vertical="top" wrapText="1"/>
      <protection/>
    </xf>
    <xf numFmtId="0" fontId="57" fillId="0" borderId="0" xfId="53" applyFont="1" applyBorder="1" applyAlignment="1">
      <alignment horizontal="left" vertical="top" wrapText="1"/>
      <protection/>
    </xf>
    <xf numFmtId="0" fontId="57" fillId="0" borderId="0" xfId="53" applyFont="1" applyAlignment="1">
      <alignment horizontal="left" vertical="top" wrapText="1"/>
      <protection/>
    </xf>
    <xf numFmtId="0" fontId="0" fillId="0" borderId="0" xfId="53" applyFont="1" applyBorder="1" applyAlignment="1">
      <alignment horizontal="left" vertical="top" wrapText="1"/>
      <protection/>
    </xf>
    <xf numFmtId="0" fontId="0" fillId="0" borderId="0" xfId="53" applyFont="1" applyAlignment="1">
      <alignment horizontal="left" vertical="top" wrapText="1"/>
      <protection/>
    </xf>
    <xf numFmtId="0" fontId="0" fillId="0" borderId="0" xfId="53" applyAlignment="1">
      <alignment horizontal="center"/>
      <protection/>
    </xf>
    <xf numFmtId="0" fontId="70" fillId="0" borderId="10" xfId="53" applyFont="1" applyFill="1" applyBorder="1" applyAlignment="1">
      <alignment horizontal="center" wrapText="1"/>
      <protection/>
    </xf>
    <xf numFmtId="0" fontId="70" fillId="0" borderId="10" xfId="53" applyFont="1" applyFill="1" applyBorder="1" applyAlignment="1">
      <alignment/>
      <protection/>
    </xf>
    <xf numFmtId="0" fontId="0" fillId="0" borderId="0" xfId="0" applyAlignment="1">
      <alignment wrapText="1"/>
    </xf>
    <xf numFmtId="0" fontId="71" fillId="0" borderId="0" xfId="53" applyFont="1" applyBorder="1" applyAlignment="1">
      <alignment horizontal="left"/>
      <protection/>
    </xf>
    <xf numFmtId="0" fontId="67" fillId="0" borderId="0" xfId="53" applyFont="1" applyBorder="1" applyAlignment="1">
      <alignment/>
      <protection/>
    </xf>
    <xf numFmtId="0" fontId="67" fillId="0" borderId="0" xfId="56" applyFont="1" applyFill="1" applyAlignment="1">
      <alignment horizontal="center"/>
      <protection/>
    </xf>
    <xf numFmtId="0" fontId="71" fillId="0" borderId="0" xfId="53" applyFont="1" applyAlignment="1">
      <alignment/>
      <protection/>
    </xf>
    <xf numFmtId="0" fontId="71" fillId="0" borderId="0" xfId="53" applyFont="1" applyAlignment="1">
      <alignment horizontal="center"/>
      <protection/>
    </xf>
    <xf numFmtId="0" fontId="0" fillId="0" borderId="0" xfId="53" applyFill="1" applyBorder="1" applyAlignment="1">
      <alignment horizontal="center"/>
      <protection/>
    </xf>
    <xf numFmtId="0" fontId="72" fillId="0" borderId="0" xfId="53" applyFont="1" applyAlignment="1">
      <alignment/>
      <protection/>
    </xf>
    <xf numFmtId="0" fontId="0" fillId="0" borderId="0" xfId="53" applyAlignment="1">
      <alignment/>
      <protection/>
    </xf>
    <xf numFmtId="0" fontId="0" fillId="0" borderId="11" xfId="53" applyBorder="1" applyAlignment="1">
      <alignment horizontal="center"/>
      <protection/>
    </xf>
    <xf numFmtId="0" fontId="0" fillId="0" borderId="0" xfId="53" applyBorder="1" applyAlignment="1">
      <alignment horizontal="center"/>
      <protection/>
    </xf>
    <xf numFmtId="0" fontId="0" fillId="0" borderId="11" xfId="53" applyBorder="1">
      <alignment/>
      <protection/>
    </xf>
    <xf numFmtId="0" fontId="73" fillId="0" borderId="10" xfId="0" applyFont="1" applyFill="1" applyBorder="1" applyAlignment="1">
      <alignment horizontal="center" vertical="top" wrapText="1"/>
    </xf>
    <xf numFmtId="0" fontId="74" fillId="0" borderId="10" xfId="0" applyFont="1" applyFill="1" applyBorder="1" applyAlignment="1">
      <alignment horizontal="center" vertical="top" wrapText="1"/>
    </xf>
    <xf numFmtId="0" fontId="74" fillId="0" borderId="10" xfId="0" applyFont="1" applyFill="1" applyBorder="1" applyAlignment="1">
      <alignment horizontal="center" vertical="top" wrapText="1"/>
    </xf>
    <xf numFmtId="0" fontId="74" fillId="0" borderId="10" xfId="53" applyFont="1" applyFill="1" applyBorder="1" applyAlignment="1">
      <alignment horizontal="center" vertical="center" wrapText="1"/>
      <protection/>
    </xf>
    <xf numFmtId="0" fontId="67" fillId="0" borderId="10" xfId="53" applyFont="1" applyFill="1" applyBorder="1" applyAlignment="1">
      <alignment vertical="center" wrapText="1"/>
      <protection/>
    </xf>
    <xf numFmtId="3" fontId="75" fillId="0" borderId="10" xfId="53" applyNumberFormat="1" applyFont="1" applyFill="1" applyBorder="1" applyAlignment="1">
      <alignment horizontal="center"/>
      <protection/>
    </xf>
    <xf numFmtId="3" fontId="75" fillId="0" borderId="10" xfId="53" applyNumberFormat="1" applyFont="1" applyFill="1" applyBorder="1" applyAlignment="1">
      <alignment horizontal="center" wrapText="1"/>
      <protection/>
    </xf>
    <xf numFmtId="3" fontId="75" fillId="0" borderId="10" xfId="53" applyNumberFormat="1" applyFont="1" applyFill="1" applyBorder="1" applyAlignment="1">
      <alignment horizontal="right"/>
      <protection/>
    </xf>
    <xf numFmtId="0" fontId="76" fillId="0" borderId="0" xfId="0" applyFont="1" applyAlignment="1">
      <alignment horizontal="center" vertical="top"/>
    </xf>
    <xf numFmtId="0" fontId="74" fillId="0" borderId="10" xfId="53" applyFont="1" applyBorder="1">
      <alignment/>
      <protection/>
    </xf>
    <xf numFmtId="0" fontId="77" fillId="0" borderId="12" xfId="0" applyFont="1" applyFill="1" applyBorder="1" applyAlignment="1">
      <alignment horizontal="center"/>
    </xf>
    <xf numFmtId="0" fontId="78" fillId="0" borderId="10" xfId="0" applyFont="1" applyFill="1" applyBorder="1" applyAlignment="1">
      <alignment horizontal="center" vertical="top" wrapText="1"/>
    </xf>
    <xf numFmtId="0" fontId="57" fillId="0" borderId="0" xfId="0" applyFont="1" applyAlignment="1">
      <alignment wrapText="1"/>
    </xf>
    <xf numFmtId="0" fontId="57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56">
      <alignment/>
      <protection/>
    </xf>
    <xf numFmtId="0" fontId="71" fillId="0" borderId="0" xfId="56" applyFont="1" applyAlignment="1">
      <alignment/>
      <protection/>
    </xf>
    <xf numFmtId="0" fontId="0" fillId="0" borderId="11" xfId="56" applyBorder="1" applyAlignment="1">
      <alignment horizontal="center"/>
      <protection/>
    </xf>
    <xf numFmtId="0" fontId="0" fillId="0" borderId="0" xfId="56" applyBorder="1" applyAlignment="1">
      <alignment horizontal="center"/>
      <protection/>
    </xf>
    <xf numFmtId="0" fontId="0" fillId="0" borderId="0" xfId="56" applyAlignment="1">
      <alignment horizontal="center"/>
      <protection/>
    </xf>
    <xf numFmtId="0" fontId="0" fillId="0" borderId="0" xfId="56" applyAlignment="1">
      <alignment wrapText="1"/>
      <protection/>
    </xf>
    <xf numFmtId="0" fontId="0" fillId="0" borderId="0" xfId="56" applyAlignment="1">
      <alignment horizontal="left" vertical="top" wrapText="1"/>
      <protection/>
    </xf>
    <xf numFmtId="0" fontId="57" fillId="0" borderId="0" xfId="56" applyFont="1" applyAlignment="1">
      <alignment horizontal="left" vertical="top" wrapText="1"/>
      <protection/>
    </xf>
    <xf numFmtId="0" fontId="74" fillId="0" borderId="10" xfId="0" applyFont="1" applyBorder="1" applyAlignment="1">
      <alignment horizontal="center" vertical="top" wrapText="1"/>
    </xf>
    <xf numFmtId="3" fontId="69" fillId="0" borderId="10" xfId="56" applyNumberFormat="1" applyFont="1" applyBorder="1" applyAlignment="1">
      <alignment horizontal="center"/>
      <protection/>
    </xf>
    <xf numFmtId="0" fontId="57" fillId="0" borderId="0" xfId="56" applyFont="1">
      <alignment/>
      <protection/>
    </xf>
    <xf numFmtId="0" fontId="67" fillId="0" borderId="10" xfId="53" applyFont="1" applyFill="1" applyBorder="1" applyAlignment="1">
      <alignment horizontal="center" vertical="center" wrapText="1"/>
      <protection/>
    </xf>
    <xf numFmtId="3" fontId="76" fillId="0" borderId="10" xfId="0" applyNumberFormat="1" applyFont="1" applyFill="1" applyBorder="1" applyAlignment="1">
      <alignment horizontal="center" wrapText="1"/>
    </xf>
    <xf numFmtId="3" fontId="68" fillId="0" borderId="10" xfId="0" applyNumberFormat="1" applyFont="1" applyFill="1" applyBorder="1" applyAlignment="1">
      <alignment horizontal="center" wrapText="1"/>
    </xf>
    <xf numFmtId="0" fontId="67" fillId="0" borderId="10" xfId="53" applyFont="1" applyFill="1" applyBorder="1" applyAlignment="1">
      <alignment horizontal="center" wrapText="1"/>
      <protection/>
    </xf>
    <xf numFmtId="0" fontId="67" fillId="0" borderId="10" xfId="56" applyFont="1" applyBorder="1" applyAlignment="1">
      <alignment/>
      <protection/>
    </xf>
    <xf numFmtId="0" fontId="67" fillId="0" borderId="0" xfId="56" applyFont="1" applyFill="1" applyAlignment="1">
      <alignment/>
      <protection/>
    </xf>
    <xf numFmtId="0" fontId="70" fillId="0" borderId="10" xfId="53" applyFont="1" applyFill="1" applyBorder="1" applyAlignment="1">
      <alignment horizontal="center" vertical="center" wrapText="1"/>
      <protection/>
    </xf>
    <xf numFmtId="0" fontId="76" fillId="0" borderId="10" xfId="0" applyFont="1" applyFill="1" applyBorder="1" applyAlignment="1">
      <alignment horizontal="center" vertical="top" wrapText="1"/>
    </xf>
    <xf numFmtId="0" fontId="77" fillId="0" borderId="10" xfId="0" applyFont="1" applyBorder="1" applyAlignment="1">
      <alignment horizontal="center" vertical="top" wrapText="1"/>
    </xf>
    <xf numFmtId="0" fontId="77" fillId="0" borderId="12" xfId="0" applyFont="1" applyFill="1" applyBorder="1" applyAlignment="1">
      <alignment horizontal="center" vertical="top" wrapText="1"/>
    </xf>
    <xf numFmtId="0" fontId="70" fillId="0" borderId="12" xfId="56" applyFont="1" applyFill="1" applyBorder="1" applyAlignment="1">
      <alignment horizontal="center" vertical="center" wrapText="1"/>
      <protection/>
    </xf>
    <xf numFmtId="0" fontId="79" fillId="33" borderId="10" xfId="53" applyFont="1" applyFill="1" applyBorder="1">
      <alignment/>
      <protection/>
    </xf>
    <xf numFmtId="0" fontId="79" fillId="33" borderId="10" xfId="53" applyFont="1" applyFill="1" applyBorder="1" applyAlignment="1">
      <alignment horizontal="right"/>
      <protection/>
    </xf>
    <xf numFmtId="3" fontId="6" fillId="0" borderId="10" xfId="53" applyNumberFormat="1" applyFont="1" applyFill="1" applyBorder="1" applyAlignment="1">
      <alignment horizontal="center" wrapText="1"/>
      <protection/>
    </xf>
    <xf numFmtId="3" fontId="6" fillId="0" borderId="10" xfId="53" applyNumberFormat="1" applyFont="1" applyFill="1" applyBorder="1" applyAlignment="1">
      <alignment horizontal="center"/>
      <protection/>
    </xf>
    <xf numFmtId="0" fontId="76" fillId="0" borderId="0" xfId="56" applyFont="1" applyFill="1" applyAlignment="1">
      <alignment/>
      <protection/>
    </xf>
    <xf numFmtId="0" fontId="70" fillId="0" borderId="10" xfId="56" applyFont="1" applyFill="1" applyBorder="1" applyAlignment="1">
      <alignment horizontal="center" vertical="center" wrapText="1"/>
      <protection/>
    </xf>
    <xf numFmtId="0" fontId="67" fillId="0" borderId="10" xfId="56" applyFont="1" applyFill="1" applyBorder="1" applyAlignment="1">
      <alignment/>
      <protection/>
    </xf>
    <xf numFmtId="0" fontId="77" fillId="0" borderId="10" xfId="0" applyFont="1" applyFill="1" applyBorder="1" applyAlignment="1">
      <alignment horizontal="center" vertical="top" wrapText="1"/>
    </xf>
    <xf numFmtId="0" fontId="69" fillId="0" borderId="10" xfId="53" applyFont="1" applyFill="1" applyBorder="1" applyAlignment="1">
      <alignment horizontal="center" wrapText="1"/>
      <protection/>
    </xf>
    <xf numFmtId="0" fontId="67" fillId="33" borderId="10" xfId="56" applyFont="1" applyFill="1" applyBorder="1" applyAlignment="1">
      <alignment/>
      <protection/>
    </xf>
    <xf numFmtId="0" fontId="70" fillId="0" borderId="10" xfId="53" applyFont="1" applyFill="1" applyBorder="1" applyAlignment="1">
      <alignment horizontal="center" vertical="center" wrapText="1"/>
      <protection/>
    </xf>
    <xf numFmtId="0" fontId="69" fillId="0" borderId="10" xfId="56" applyFont="1" applyBorder="1" applyAlignment="1">
      <alignment horizontal="center"/>
      <protection/>
    </xf>
    <xf numFmtId="3" fontId="75" fillId="0" borderId="10" xfId="53" applyNumberFormat="1" applyFont="1" applyFill="1" applyBorder="1" applyAlignment="1">
      <alignment wrapText="1"/>
      <protection/>
    </xf>
    <xf numFmtId="3" fontId="6" fillId="0" borderId="10" xfId="53" applyNumberFormat="1" applyFont="1" applyFill="1" applyBorder="1" applyAlignment="1">
      <alignment wrapText="1"/>
      <protection/>
    </xf>
    <xf numFmtId="3" fontId="5" fillId="0" borderId="10" xfId="53" applyNumberFormat="1" applyFont="1" applyFill="1" applyBorder="1" applyAlignment="1">
      <alignment horizontal="center"/>
      <protection/>
    </xf>
    <xf numFmtId="3" fontId="5" fillId="0" borderId="10" xfId="53" applyNumberFormat="1" applyFont="1" applyFill="1" applyBorder="1" applyAlignment="1">
      <alignment wrapText="1"/>
      <protection/>
    </xf>
    <xf numFmtId="3" fontId="75" fillId="0" borderId="10" xfId="53" applyNumberFormat="1" applyFont="1" applyFill="1" applyBorder="1" applyAlignment="1">
      <alignment horizontal="right" wrapText="1"/>
      <protection/>
    </xf>
    <xf numFmtId="3" fontId="75" fillId="0" borderId="10" xfId="53" applyNumberFormat="1" applyFont="1" applyFill="1" applyBorder="1" applyAlignment="1">
      <alignment vertical="center" wrapText="1"/>
      <protection/>
    </xf>
    <xf numFmtId="0" fontId="69" fillId="0" borderId="10" xfId="56" applyFont="1" applyBorder="1" applyAlignment="1">
      <alignment/>
      <protection/>
    </xf>
    <xf numFmtId="0" fontId="57" fillId="0" borderId="10" xfId="56" applyFont="1" applyBorder="1">
      <alignment/>
      <protection/>
    </xf>
    <xf numFmtId="0" fontId="70" fillId="0" borderId="10" xfId="56" applyFont="1" applyBorder="1" applyAlignment="1">
      <alignment horizontal="center" vertical="center" wrapText="1"/>
      <protection/>
    </xf>
    <xf numFmtId="0" fontId="70" fillId="0" borderId="12" xfId="56" applyFont="1" applyFill="1" applyBorder="1" applyAlignment="1">
      <alignment horizontal="center" vertical="top"/>
      <protection/>
    </xf>
    <xf numFmtId="49" fontId="80" fillId="0" borderId="13" xfId="0" applyNumberFormat="1" applyFont="1" applyFill="1" applyBorder="1" applyAlignment="1">
      <alignment vertical="top" wrapText="1"/>
    </xf>
    <xf numFmtId="3" fontId="81" fillId="0" borderId="10" xfId="53" applyNumberFormat="1" applyFont="1" applyBorder="1">
      <alignment/>
      <protection/>
    </xf>
    <xf numFmtId="3" fontId="82" fillId="33" borderId="10" xfId="53" applyNumberFormat="1" applyFont="1" applyFill="1" applyBorder="1">
      <alignment/>
      <protection/>
    </xf>
    <xf numFmtId="3" fontId="83" fillId="0" borderId="10" xfId="53" applyNumberFormat="1" applyFont="1" applyBorder="1">
      <alignment/>
      <protection/>
    </xf>
    <xf numFmtId="0" fontId="70" fillId="0" borderId="10" xfId="53" applyFont="1" applyFill="1" applyBorder="1" applyAlignment="1">
      <alignment horizontal="center" vertical="center" wrapText="1"/>
      <protection/>
    </xf>
    <xf numFmtId="3" fontId="6" fillId="33" borderId="10" xfId="53" applyNumberFormat="1" applyFont="1" applyFill="1" applyBorder="1" applyAlignment="1">
      <alignment horizontal="center" wrapText="1"/>
      <protection/>
    </xf>
    <xf numFmtId="0" fontId="0" fillId="13" borderId="0" xfId="56" applyFill="1">
      <alignment/>
      <protection/>
    </xf>
    <xf numFmtId="0" fontId="69" fillId="33" borderId="10" xfId="56" applyFont="1" applyFill="1" applyBorder="1" applyAlignment="1">
      <alignment/>
      <protection/>
    </xf>
    <xf numFmtId="3" fontId="69" fillId="33" borderId="10" xfId="56" applyNumberFormat="1" applyFont="1" applyFill="1" applyBorder="1" applyAlignment="1">
      <alignment horizontal="center"/>
      <protection/>
    </xf>
    <xf numFmtId="0" fontId="69" fillId="33" borderId="10" xfId="53" applyFont="1" applyFill="1" applyBorder="1" applyAlignment="1">
      <alignment horizontal="center" wrapText="1"/>
      <protection/>
    </xf>
    <xf numFmtId="0" fontId="57" fillId="33" borderId="10" xfId="56" applyFont="1" applyFill="1" applyBorder="1">
      <alignment/>
      <protection/>
    </xf>
    <xf numFmtId="3" fontId="75" fillId="33" borderId="10" xfId="53" applyNumberFormat="1" applyFont="1" applyFill="1" applyBorder="1" applyAlignment="1">
      <alignment horizontal="center"/>
      <protection/>
    </xf>
    <xf numFmtId="0" fontId="84" fillId="0" borderId="0" xfId="53" applyFont="1" applyFill="1" applyBorder="1" applyAlignment="1">
      <alignment horizontal="left"/>
      <protection/>
    </xf>
    <xf numFmtId="0" fontId="67" fillId="0" borderId="0" xfId="53" applyFont="1" applyFill="1" applyBorder="1" applyAlignment="1">
      <alignment/>
      <protection/>
    </xf>
    <xf numFmtId="0" fontId="0" fillId="0" borderId="0" xfId="53" applyFont="1" applyFill="1" applyAlignment="1">
      <alignment horizontal="center"/>
      <protection/>
    </xf>
    <xf numFmtId="0" fontId="85" fillId="0" borderId="0" xfId="53" applyFont="1" applyFill="1" applyAlignment="1">
      <alignment/>
      <protection/>
    </xf>
    <xf numFmtId="0" fontId="85" fillId="0" borderId="0" xfId="53" applyFont="1" applyFill="1" applyAlignment="1">
      <alignment horizontal="left"/>
      <protection/>
    </xf>
    <xf numFmtId="0" fontId="71" fillId="0" borderId="0" xfId="53" applyFont="1" applyFill="1" applyAlignment="1">
      <alignment horizontal="center"/>
      <protection/>
    </xf>
    <xf numFmtId="0" fontId="0" fillId="0" borderId="0" xfId="53" applyFont="1" applyFill="1" applyBorder="1" applyAlignment="1">
      <alignment horizontal="center"/>
      <protection/>
    </xf>
    <xf numFmtId="0" fontId="72" fillId="0" borderId="0" xfId="53" applyFont="1" applyFill="1" applyAlignment="1">
      <alignment/>
      <protection/>
    </xf>
    <xf numFmtId="0" fontId="0" fillId="0" borderId="0" xfId="53" applyFont="1" applyFill="1" applyAlignment="1">
      <alignment/>
      <protection/>
    </xf>
    <xf numFmtId="0" fontId="86" fillId="0" borderId="10" xfId="0" applyFont="1" applyFill="1" applyBorder="1" applyAlignment="1">
      <alignment horizontal="center" vertical="top" wrapText="1"/>
    </xf>
    <xf numFmtId="3" fontId="68" fillId="0" borderId="10" xfId="53" applyNumberFormat="1" applyFont="1" applyFill="1" applyBorder="1" applyAlignment="1">
      <alignment horizontal="center"/>
      <protection/>
    </xf>
    <xf numFmtId="0" fontId="0" fillId="0" borderId="0" xfId="53" applyFill="1" applyBorder="1">
      <alignment/>
      <protection/>
    </xf>
    <xf numFmtId="0" fontId="0" fillId="0" borderId="0" xfId="53" applyFill="1">
      <alignment/>
      <protection/>
    </xf>
    <xf numFmtId="0" fontId="65" fillId="0" borderId="0" xfId="53" applyFont="1" applyBorder="1">
      <alignment/>
      <protection/>
    </xf>
    <xf numFmtId="0" fontId="65" fillId="0" borderId="0" xfId="53" applyFont="1">
      <alignment/>
      <protection/>
    </xf>
    <xf numFmtId="3" fontId="8" fillId="0" borderId="10" xfId="53" applyNumberFormat="1" applyFont="1" applyFill="1" applyBorder="1" applyAlignment="1">
      <alignment horizontal="center"/>
      <protection/>
    </xf>
    <xf numFmtId="0" fontId="70" fillId="0" borderId="10" xfId="53" applyFont="1" applyFill="1" applyBorder="1" applyAlignment="1">
      <alignment horizontal="center" vertical="center" wrapText="1"/>
      <protection/>
    </xf>
    <xf numFmtId="0" fontId="77" fillId="0" borderId="12" xfId="0" applyFont="1" applyFill="1" applyBorder="1" applyAlignment="1">
      <alignment horizontal="center" vertical="top" wrapText="1"/>
    </xf>
    <xf numFmtId="0" fontId="69" fillId="0" borderId="10" xfId="56" applyFont="1" applyBorder="1" applyAlignment="1">
      <alignment horizontal="center"/>
      <protection/>
    </xf>
    <xf numFmtId="0" fontId="70" fillId="0" borderId="10" xfId="56" applyFont="1" applyFill="1" applyBorder="1" applyAlignment="1">
      <alignment horizontal="center" vertical="center" wrapText="1"/>
      <protection/>
    </xf>
    <xf numFmtId="0" fontId="70" fillId="0" borderId="10" xfId="56" applyFont="1" applyBorder="1" applyAlignment="1">
      <alignment horizontal="center" vertical="center" wrapText="1"/>
      <protection/>
    </xf>
    <xf numFmtId="0" fontId="70" fillId="0" borderId="12" xfId="56" applyFont="1" applyFill="1" applyBorder="1" applyAlignment="1">
      <alignment horizontal="center" vertical="center" wrapText="1"/>
      <protection/>
    </xf>
    <xf numFmtId="0" fontId="69" fillId="0" borderId="10" xfId="56" applyFont="1" applyFill="1" applyBorder="1" applyAlignment="1">
      <alignment horizontal="center"/>
      <protection/>
    </xf>
    <xf numFmtId="3" fontId="69" fillId="0" borderId="10" xfId="56" applyNumberFormat="1" applyFont="1" applyFill="1" applyBorder="1" applyAlignment="1">
      <alignment horizontal="center"/>
      <protection/>
    </xf>
    <xf numFmtId="0" fontId="69" fillId="33" borderId="10" xfId="56" applyFont="1" applyFill="1" applyBorder="1" applyAlignment="1">
      <alignment horizontal="center"/>
      <protection/>
    </xf>
    <xf numFmtId="0" fontId="71" fillId="0" borderId="0" xfId="56" applyFont="1" applyAlignment="1">
      <alignment horizontal="center"/>
      <protection/>
    </xf>
    <xf numFmtId="49" fontId="80" fillId="0" borderId="13" xfId="0" applyNumberFormat="1" applyFont="1" applyFill="1" applyBorder="1" applyAlignment="1">
      <alignment horizontal="center" vertical="top" wrapText="1"/>
    </xf>
    <xf numFmtId="3" fontId="8" fillId="0" borderId="10" xfId="53" applyNumberFormat="1" applyFont="1" applyFill="1" applyBorder="1" applyAlignment="1">
      <alignment horizontal="center" wrapText="1"/>
      <protection/>
    </xf>
    <xf numFmtId="0" fontId="0" fillId="0" borderId="0" xfId="53" applyFill="1" applyAlignment="1">
      <alignment horizontal="center"/>
      <protection/>
    </xf>
    <xf numFmtId="0" fontId="9" fillId="0" borderId="0" xfId="53" applyFont="1" applyFill="1" applyAlignment="1">
      <alignment/>
      <protection/>
    </xf>
    <xf numFmtId="0" fontId="46" fillId="0" borderId="0" xfId="53" applyFont="1" applyFill="1" applyAlignment="1">
      <alignment/>
      <protection/>
    </xf>
    <xf numFmtId="0" fontId="46" fillId="0" borderId="0" xfId="53" applyFont="1" applyFill="1" applyBorder="1">
      <alignment/>
      <protection/>
    </xf>
    <xf numFmtId="0" fontId="47" fillId="0" borderId="10" xfId="0" applyFont="1" applyFill="1" applyBorder="1" applyAlignment="1">
      <alignment horizontal="center" vertical="top" wrapText="1"/>
    </xf>
    <xf numFmtId="0" fontId="46" fillId="0" borderId="10" xfId="53" applyFont="1" applyFill="1" applyBorder="1" applyAlignment="1">
      <alignment horizontal="center" vertical="center" wrapText="1"/>
      <protection/>
    </xf>
    <xf numFmtId="0" fontId="46" fillId="0" borderId="0" xfId="53" applyFont="1" applyFill="1">
      <alignment/>
      <protection/>
    </xf>
    <xf numFmtId="3" fontId="5" fillId="33" borderId="10" xfId="53" applyNumberFormat="1" applyFont="1" applyFill="1" applyBorder="1" applyAlignment="1">
      <alignment horizontal="center"/>
      <protection/>
    </xf>
    <xf numFmtId="0" fontId="10" fillId="33" borderId="10" xfId="53" applyFont="1" applyFill="1" applyBorder="1">
      <alignment/>
      <protection/>
    </xf>
    <xf numFmtId="0" fontId="79" fillId="33" borderId="10" xfId="53" applyFont="1" applyFill="1" applyBorder="1" applyAlignment="1">
      <alignment horizontal="left"/>
      <protection/>
    </xf>
    <xf numFmtId="0" fontId="75" fillId="0" borderId="10" xfId="53" applyFont="1" applyBorder="1" applyAlignment="1">
      <alignment horizontal="center"/>
      <protection/>
    </xf>
    <xf numFmtId="0" fontId="70" fillId="0" borderId="12" xfId="53" applyFont="1" applyFill="1" applyBorder="1" applyAlignment="1">
      <alignment horizontal="center" wrapText="1"/>
      <protection/>
    </xf>
    <xf numFmtId="0" fontId="70" fillId="0" borderId="14" xfId="53" applyFont="1" applyFill="1" applyBorder="1" applyAlignment="1">
      <alignment horizontal="center" wrapText="1"/>
      <protection/>
    </xf>
    <xf numFmtId="0" fontId="70" fillId="0" borderId="10" xfId="53" applyFont="1" applyFill="1" applyBorder="1" applyAlignment="1">
      <alignment horizontal="center" vertical="center" wrapText="1"/>
      <protection/>
    </xf>
    <xf numFmtId="0" fontId="69" fillId="0" borderId="10" xfId="53" applyFont="1" applyFill="1" applyBorder="1" applyAlignment="1">
      <alignment horizontal="center" vertical="center" wrapText="1"/>
      <protection/>
    </xf>
    <xf numFmtId="0" fontId="87" fillId="0" borderId="10" xfId="53" applyFont="1" applyBorder="1" applyAlignment="1">
      <alignment horizontal="center" vertical="center" wrapText="1"/>
      <protection/>
    </xf>
    <xf numFmtId="0" fontId="87" fillId="0" borderId="10" xfId="53" applyFont="1" applyFill="1" applyBorder="1" applyAlignment="1">
      <alignment horizontal="center" vertical="center" wrapText="1"/>
      <protection/>
    </xf>
    <xf numFmtId="0" fontId="70" fillId="0" borderId="12" xfId="53" applyFont="1" applyFill="1" applyBorder="1" applyAlignment="1">
      <alignment horizontal="center" vertical="center" wrapText="1"/>
      <protection/>
    </xf>
    <xf numFmtId="0" fontId="70" fillId="0" borderId="14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87" fillId="0" borderId="12" xfId="53" applyFont="1" applyFill="1" applyBorder="1" applyAlignment="1">
      <alignment horizontal="center" vertical="center" wrapText="1"/>
      <protection/>
    </xf>
    <xf numFmtId="0" fontId="87" fillId="0" borderId="14" xfId="53" applyFont="1" applyFill="1" applyBorder="1" applyAlignment="1">
      <alignment horizontal="center" vertical="center" wrapText="1"/>
      <protection/>
    </xf>
    <xf numFmtId="0" fontId="71" fillId="0" borderId="0" xfId="53" applyFont="1" applyAlignment="1">
      <alignment horizontal="left"/>
      <protection/>
    </xf>
    <xf numFmtId="0" fontId="70" fillId="0" borderId="10" xfId="53" applyFont="1" applyFill="1" applyBorder="1" applyAlignment="1">
      <alignment horizontal="center"/>
      <protection/>
    </xf>
    <xf numFmtId="0" fontId="87" fillId="0" borderId="10" xfId="53" applyFont="1" applyFill="1" applyBorder="1" applyAlignment="1">
      <alignment horizontal="center" vertical="center"/>
      <protection/>
    </xf>
    <xf numFmtId="0" fontId="76" fillId="33" borderId="10" xfId="0" applyFont="1" applyFill="1" applyBorder="1" applyAlignment="1">
      <alignment horizontal="left" wrapText="1"/>
    </xf>
    <xf numFmtId="0" fontId="68" fillId="0" borderId="10" xfId="0" applyFont="1" applyFill="1" applyBorder="1" applyAlignment="1">
      <alignment horizontal="left" wrapText="1"/>
    </xf>
    <xf numFmtId="0" fontId="76" fillId="0" borderId="10" xfId="0" applyFont="1" applyFill="1" applyBorder="1" applyAlignment="1">
      <alignment horizontal="center" vertical="top" wrapText="1"/>
    </xf>
    <xf numFmtId="0" fontId="68" fillId="0" borderId="12" xfId="0" applyFont="1" applyFill="1" applyBorder="1" applyAlignment="1">
      <alignment horizontal="center" vertical="top" wrapText="1"/>
    </xf>
    <xf numFmtId="0" fontId="68" fillId="0" borderId="15" xfId="0" applyFont="1" applyFill="1" applyBorder="1" applyAlignment="1">
      <alignment horizontal="center" vertical="top" wrapText="1"/>
    </xf>
    <xf numFmtId="0" fontId="77" fillId="0" borderId="10" xfId="0" applyFont="1" applyBorder="1" applyAlignment="1">
      <alignment horizontal="center" vertical="top" wrapText="1"/>
    </xf>
    <xf numFmtId="0" fontId="77" fillId="0" borderId="12" xfId="0" applyFont="1" applyBorder="1" applyAlignment="1">
      <alignment horizontal="center" vertical="top"/>
    </xf>
    <xf numFmtId="0" fontId="77" fillId="0" borderId="15" xfId="0" applyFont="1" applyBorder="1" applyAlignment="1">
      <alignment horizontal="center" vertical="top"/>
    </xf>
    <xf numFmtId="0" fontId="78" fillId="0" borderId="10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top" wrapText="1"/>
    </xf>
    <xf numFmtId="0" fontId="78" fillId="0" borderId="15" xfId="0" applyFont="1" applyBorder="1" applyAlignment="1">
      <alignment horizontal="center" vertical="top" wrapText="1"/>
    </xf>
    <xf numFmtId="0" fontId="87" fillId="0" borderId="16" xfId="53" applyFont="1" applyBorder="1" applyAlignment="1">
      <alignment horizontal="center" vertical="center" wrapText="1"/>
      <protection/>
    </xf>
    <xf numFmtId="0" fontId="87" fillId="0" borderId="17" xfId="53" applyFont="1" applyBorder="1" applyAlignment="1">
      <alignment horizontal="center" vertical="center" wrapText="1"/>
      <protection/>
    </xf>
    <xf numFmtId="0" fontId="87" fillId="0" borderId="18" xfId="53" applyFont="1" applyBorder="1" applyAlignment="1">
      <alignment horizontal="center" vertical="center" wrapText="1"/>
      <protection/>
    </xf>
    <xf numFmtId="0" fontId="77" fillId="0" borderId="12" xfId="0" applyFont="1" applyFill="1" applyBorder="1" applyAlignment="1">
      <alignment horizontal="center" vertical="top" wrapText="1"/>
    </xf>
    <xf numFmtId="0" fontId="77" fillId="0" borderId="15" xfId="0" applyFont="1" applyFill="1" applyBorder="1" applyAlignment="1">
      <alignment horizontal="center" vertical="top" wrapText="1"/>
    </xf>
    <xf numFmtId="0" fontId="77" fillId="0" borderId="12" xfId="0" applyFont="1" applyBorder="1" applyAlignment="1">
      <alignment horizontal="center" vertical="top" wrapText="1"/>
    </xf>
    <xf numFmtId="0" fontId="77" fillId="0" borderId="15" xfId="0" applyFont="1" applyBorder="1" applyAlignment="1">
      <alignment horizontal="center" vertical="top" wrapText="1"/>
    </xf>
    <xf numFmtId="0" fontId="78" fillId="0" borderId="12" xfId="0" applyFont="1" applyFill="1" applyBorder="1" applyAlignment="1">
      <alignment horizontal="center" vertical="top" wrapText="1"/>
    </xf>
    <xf numFmtId="0" fontId="78" fillId="0" borderId="14" xfId="0" applyFont="1" applyFill="1" applyBorder="1" applyAlignment="1">
      <alignment horizontal="center" vertical="top" wrapText="1"/>
    </xf>
    <xf numFmtId="0" fontId="68" fillId="0" borderId="12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71" fillId="0" borderId="0" xfId="56" applyFont="1" applyAlignment="1">
      <alignment horizontal="left"/>
      <protection/>
    </xf>
    <xf numFmtId="0" fontId="70" fillId="0" borderId="10" xfId="56" applyFont="1" applyFill="1" applyBorder="1" applyAlignment="1">
      <alignment horizontal="center"/>
      <protection/>
    </xf>
    <xf numFmtId="0" fontId="87" fillId="0" borderId="10" xfId="56" applyFont="1" applyFill="1" applyBorder="1" applyAlignment="1">
      <alignment horizontal="center" vertical="center"/>
      <protection/>
    </xf>
    <xf numFmtId="0" fontId="87" fillId="0" borderId="16" xfId="53" applyFont="1" applyFill="1" applyBorder="1" applyAlignment="1">
      <alignment horizontal="center" vertical="center" wrapText="1"/>
      <protection/>
    </xf>
    <xf numFmtId="0" fontId="87" fillId="0" borderId="17" xfId="53" applyFont="1" applyFill="1" applyBorder="1" applyAlignment="1">
      <alignment horizontal="center" vertical="center" wrapText="1"/>
      <protection/>
    </xf>
    <xf numFmtId="0" fontId="87" fillId="0" borderId="18" xfId="53" applyFont="1" applyFill="1" applyBorder="1" applyAlignment="1">
      <alignment horizontal="center" vertical="center" wrapText="1"/>
      <protection/>
    </xf>
    <xf numFmtId="0" fontId="69" fillId="0" borderId="10" xfId="56" applyFont="1" applyBorder="1" applyAlignment="1">
      <alignment horizontal="center" vertical="center" wrapText="1"/>
      <protection/>
    </xf>
    <xf numFmtId="0" fontId="69" fillId="0" borderId="10" xfId="56" applyFont="1" applyBorder="1" applyAlignment="1">
      <alignment horizontal="center"/>
      <protection/>
    </xf>
    <xf numFmtId="0" fontId="70" fillId="0" borderId="10" xfId="56" applyFont="1" applyFill="1" applyBorder="1" applyAlignment="1">
      <alignment horizontal="center" vertical="center" wrapText="1"/>
      <protection/>
    </xf>
    <xf numFmtId="0" fontId="70" fillId="0" borderId="10" xfId="56" applyFont="1" applyBorder="1" applyAlignment="1">
      <alignment horizontal="center" vertical="center" wrapText="1"/>
      <protection/>
    </xf>
    <xf numFmtId="0" fontId="87" fillId="0" borderId="12" xfId="56" applyFont="1" applyFill="1" applyBorder="1" applyAlignment="1">
      <alignment horizontal="center" vertical="center"/>
      <protection/>
    </xf>
    <xf numFmtId="0" fontId="87" fillId="0" borderId="15" xfId="56" applyFont="1" applyFill="1" applyBorder="1" applyAlignment="1">
      <alignment horizontal="center" vertical="center"/>
      <protection/>
    </xf>
    <xf numFmtId="0" fontId="87" fillId="0" borderId="14" xfId="56" applyFont="1" applyFill="1" applyBorder="1" applyAlignment="1">
      <alignment horizontal="center" vertical="center"/>
      <protection/>
    </xf>
    <xf numFmtId="0" fontId="70" fillId="0" borderId="12" xfId="56" applyFont="1" applyFill="1" applyBorder="1" applyAlignment="1">
      <alignment horizontal="center" vertical="center" wrapText="1"/>
      <protection/>
    </xf>
    <xf numFmtId="0" fontId="70" fillId="0" borderId="15" xfId="56" applyFont="1" applyFill="1" applyBorder="1" applyAlignment="1">
      <alignment horizontal="center" vertical="center" wrapText="1"/>
      <protection/>
    </xf>
    <xf numFmtId="0" fontId="70" fillId="0" borderId="14" xfId="56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 wrapText="1"/>
      <protection/>
    </xf>
    <xf numFmtId="0" fontId="4" fillId="0" borderId="15" xfId="56" applyFont="1" applyFill="1" applyBorder="1" applyAlignment="1">
      <alignment horizontal="center" vertical="center" wrapText="1"/>
      <protection/>
    </xf>
    <xf numFmtId="0" fontId="4" fillId="0" borderId="14" xfId="56" applyFont="1" applyFill="1" applyBorder="1" applyAlignment="1">
      <alignment horizontal="center" vertical="center" wrapText="1"/>
      <protection/>
    </xf>
    <xf numFmtId="0" fontId="76" fillId="0" borderId="10" xfId="53" applyFont="1" applyFill="1" applyBorder="1" applyAlignment="1">
      <alignment wrapText="1"/>
      <protection/>
    </xf>
    <xf numFmtId="0" fontId="76" fillId="0" borderId="10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left" vertical="center"/>
    </xf>
    <xf numFmtId="0" fontId="76" fillId="0" borderId="10" xfId="53" applyFont="1" applyFill="1" applyBorder="1" applyAlignment="1">
      <alignment horizontal="left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68" fillId="0" borderId="10" xfId="53" applyFont="1" applyFill="1" applyBorder="1" applyAlignment="1">
      <alignment horizontal="center" vertical="center" wrapText="1"/>
      <protection/>
    </xf>
    <xf numFmtId="0" fontId="69" fillId="0" borderId="16" xfId="53" applyFont="1" applyFill="1" applyBorder="1" applyAlignment="1">
      <alignment horizontal="center" vertical="center" wrapText="1"/>
      <protection/>
    </xf>
    <xf numFmtId="0" fontId="76" fillId="33" borderId="10" xfId="53" applyFont="1" applyFill="1" applyBorder="1" applyAlignment="1">
      <alignment horizontal="left" wrapText="1"/>
      <protection/>
    </xf>
    <xf numFmtId="0" fontId="70" fillId="0" borderId="19" xfId="53" applyFont="1" applyFill="1" applyBorder="1" applyAlignment="1">
      <alignment horizontal="center" vertical="center"/>
      <protection/>
    </xf>
    <xf numFmtId="0" fontId="70" fillId="0" borderId="20" xfId="53" applyFont="1" applyFill="1" applyBorder="1" applyAlignment="1">
      <alignment horizontal="center" vertical="center"/>
      <protection/>
    </xf>
    <xf numFmtId="0" fontId="72" fillId="0" borderId="10" xfId="53" applyFont="1" applyFill="1" applyBorder="1" applyAlignment="1">
      <alignment horizontal="center" vertical="center" wrapText="1"/>
      <protection/>
    </xf>
    <xf numFmtId="0" fontId="84" fillId="0" borderId="0" xfId="53" applyFont="1" applyFill="1" applyAlignment="1">
      <alignment horizontal="left"/>
      <protection/>
    </xf>
    <xf numFmtId="0" fontId="70" fillId="0" borderId="10" xfId="53" applyFont="1" applyFill="1" applyBorder="1" applyAlignment="1">
      <alignment horizontal="center" vertic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Обычный 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Q41"/>
  <sheetViews>
    <sheetView tabSelected="1" view="pageBreakPreview" zoomScale="64" zoomScaleNormal="64" zoomScaleSheetLayoutView="64" zoomScalePageLayoutView="0" workbookViewId="0" topLeftCell="A1">
      <selection activeCell="P10" sqref="P10"/>
    </sheetView>
  </sheetViews>
  <sheetFormatPr defaultColWidth="9.140625" defaultRowHeight="15"/>
  <cols>
    <col min="1" max="1" width="14.00390625" style="2" customWidth="1"/>
    <col min="2" max="2" width="15.8515625" style="2" customWidth="1"/>
    <col min="3" max="3" width="16.7109375" style="16" customWidth="1"/>
    <col min="4" max="4" width="15.140625" style="16" customWidth="1"/>
    <col min="5" max="5" width="17.421875" style="16" customWidth="1"/>
    <col min="6" max="6" width="16.140625" style="16" customWidth="1"/>
    <col min="7" max="7" width="15.421875" style="16" customWidth="1"/>
    <col min="8" max="9" width="14.7109375" style="16" customWidth="1"/>
    <col min="10" max="10" width="14.421875" style="16" customWidth="1"/>
    <col min="11" max="11" width="17.140625" style="16" customWidth="1"/>
    <col min="12" max="12" width="17.57421875" style="16" customWidth="1"/>
    <col min="13" max="13" width="13.140625" style="16" customWidth="1"/>
    <col min="14" max="14" width="14.421875" style="16" customWidth="1"/>
    <col min="15" max="15" width="14.140625" style="16" customWidth="1"/>
    <col min="16" max="16" width="17.00390625" style="2" customWidth="1"/>
    <col min="17" max="17" width="9.57421875" style="2" hidden="1" customWidth="1"/>
    <col min="18" max="18" width="12.7109375" style="2" hidden="1" customWidth="1"/>
    <col min="19" max="19" width="13.8515625" style="2" customWidth="1"/>
    <col min="20" max="20" width="10.140625" style="2" bestFit="1" customWidth="1"/>
    <col min="21" max="16384" width="9.140625" style="2" customWidth="1"/>
  </cols>
  <sheetData>
    <row r="1" spans="1:17" ht="18.75">
      <c r="A1" s="152"/>
      <c r="B1" s="152"/>
      <c r="C1" s="20"/>
      <c r="D1" s="21"/>
      <c r="E1" s="21"/>
      <c r="F1" s="21"/>
      <c r="G1" s="21"/>
      <c r="H1" s="21"/>
      <c r="K1" s="1"/>
      <c r="L1" s="1"/>
      <c r="M1" s="62" t="s">
        <v>169</v>
      </c>
      <c r="N1" s="62"/>
      <c r="O1" s="62"/>
      <c r="P1" s="62"/>
      <c r="Q1" s="22"/>
    </row>
    <row r="2" spans="1:16" ht="18.75">
      <c r="A2" s="3" t="s">
        <v>59</v>
      </c>
      <c r="B2" s="23"/>
      <c r="C2" s="24"/>
      <c r="D2" s="24"/>
      <c r="G2" s="25"/>
      <c r="H2" s="25"/>
      <c r="I2" s="25"/>
      <c r="J2" s="25"/>
      <c r="M2" s="109" t="s">
        <v>2</v>
      </c>
      <c r="N2" s="109"/>
      <c r="O2" s="27"/>
      <c r="P2" s="27"/>
    </row>
    <row r="3" spans="1:16" ht="15">
      <c r="A3" s="28"/>
      <c r="B3" s="29"/>
      <c r="C3" s="29"/>
      <c r="D3" s="29"/>
      <c r="O3" s="28"/>
      <c r="P3" s="30"/>
    </row>
    <row r="4" spans="1:18" ht="15" customHeight="1">
      <c r="A4" s="143" t="s">
        <v>1</v>
      </c>
      <c r="B4" s="153" t="s">
        <v>9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45" t="s">
        <v>65</v>
      </c>
      <c r="R4" s="145" t="s">
        <v>66</v>
      </c>
    </row>
    <row r="5" spans="1:36" ht="42.75" customHeight="1">
      <c r="A5" s="143"/>
      <c r="B5" s="17" t="s">
        <v>156</v>
      </c>
      <c r="C5" s="154" t="s">
        <v>58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45"/>
      <c r="R5" s="145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5"/>
      <c r="AI5" s="5"/>
      <c r="AJ5" s="5"/>
    </row>
    <row r="6" spans="1:251" ht="34.5" customHeight="1">
      <c r="A6" s="143"/>
      <c r="B6" s="63" t="s">
        <v>152</v>
      </c>
      <c r="C6" s="143" t="s">
        <v>158</v>
      </c>
      <c r="D6" s="143"/>
      <c r="E6" s="143" t="s">
        <v>159</v>
      </c>
      <c r="F6" s="143"/>
      <c r="G6" s="143" t="s">
        <v>160</v>
      </c>
      <c r="H6" s="143"/>
      <c r="I6" s="143" t="s">
        <v>161</v>
      </c>
      <c r="J6" s="143"/>
      <c r="K6" s="143" t="s">
        <v>162</v>
      </c>
      <c r="L6" s="143"/>
      <c r="M6" s="143" t="s">
        <v>163</v>
      </c>
      <c r="N6" s="143"/>
      <c r="O6" s="147" t="s">
        <v>5</v>
      </c>
      <c r="P6" s="148"/>
      <c r="Q6" s="145"/>
      <c r="R6" s="145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38.25" customHeight="1">
      <c r="A7" s="143"/>
      <c r="B7" s="63" t="s">
        <v>153</v>
      </c>
      <c r="C7" s="143" t="s">
        <v>17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5"/>
      <c r="R7" s="145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</row>
    <row r="8" spans="1:251" ht="43.5" customHeight="1">
      <c r="A8" s="143"/>
      <c r="B8" s="118" t="s">
        <v>154</v>
      </c>
      <c r="C8" s="149" t="s">
        <v>4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5"/>
      <c r="R8" s="145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</row>
    <row r="9" spans="1:251" s="6" customFormat="1" ht="30.75" customHeight="1">
      <c r="A9" s="143"/>
      <c r="B9" s="118" t="s">
        <v>155</v>
      </c>
      <c r="C9" s="141" t="s">
        <v>18</v>
      </c>
      <c r="D9" s="142"/>
      <c r="E9" s="141" t="s">
        <v>19</v>
      </c>
      <c r="F9" s="142"/>
      <c r="G9" s="141" t="s">
        <v>20</v>
      </c>
      <c r="H9" s="142"/>
      <c r="I9" s="141" t="s">
        <v>21</v>
      </c>
      <c r="J9" s="142"/>
      <c r="K9" s="141" t="s">
        <v>22</v>
      </c>
      <c r="L9" s="142"/>
      <c r="M9" s="141" t="s">
        <v>23</v>
      </c>
      <c r="N9" s="142"/>
      <c r="O9" s="150"/>
      <c r="P9" s="151"/>
      <c r="Q9" s="145"/>
      <c r="R9" s="145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</row>
    <row r="10" spans="1:251" ht="57.75" customHeight="1">
      <c r="A10" s="146"/>
      <c r="B10" s="146"/>
      <c r="C10" s="31" t="s">
        <v>147</v>
      </c>
      <c r="D10" s="31" t="s">
        <v>148</v>
      </c>
      <c r="E10" s="31" t="s">
        <v>147</v>
      </c>
      <c r="F10" s="31" t="s">
        <v>148</v>
      </c>
      <c r="G10" s="31" t="s">
        <v>147</v>
      </c>
      <c r="H10" s="31" t="s">
        <v>148</v>
      </c>
      <c r="I10" s="31" t="s">
        <v>147</v>
      </c>
      <c r="J10" s="31" t="s">
        <v>148</v>
      </c>
      <c r="K10" s="31" t="s">
        <v>147</v>
      </c>
      <c r="L10" s="31" t="s">
        <v>148</v>
      </c>
      <c r="M10" s="31" t="s">
        <v>147</v>
      </c>
      <c r="N10" s="31" t="s">
        <v>148</v>
      </c>
      <c r="O10" s="31" t="s">
        <v>149</v>
      </c>
      <c r="P10" s="31" t="s">
        <v>150</v>
      </c>
      <c r="Q10" s="145"/>
      <c r="R10" s="145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</row>
    <row r="11" spans="1:251" ht="15">
      <c r="A11" s="143">
        <v>1</v>
      </c>
      <c r="B11" s="143"/>
      <c r="C11" s="32">
        <v>2</v>
      </c>
      <c r="D11" s="33">
        <v>3</v>
      </c>
      <c r="E11" s="33">
        <v>4</v>
      </c>
      <c r="F11" s="33">
        <v>5</v>
      </c>
      <c r="G11" s="33">
        <v>6</v>
      </c>
      <c r="H11" s="33">
        <v>7</v>
      </c>
      <c r="I11" s="33">
        <v>8</v>
      </c>
      <c r="J11" s="33">
        <v>9</v>
      </c>
      <c r="K11" s="33">
        <v>10</v>
      </c>
      <c r="L11" s="33">
        <v>11</v>
      </c>
      <c r="M11" s="33">
        <v>12</v>
      </c>
      <c r="N11" s="33">
        <v>13</v>
      </c>
      <c r="O11" s="33">
        <v>14</v>
      </c>
      <c r="P11" s="34">
        <v>15</v>
      </c>
      <c r="Q11" s="33">
        <v>16</v>
      </c>
      <c r="R11" s="34">
        <v>17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</row>
    <row r="12" spans="1:251" ht="21.75" customHeight="1">
      <c r="A12" s="144" t="s">
        <v>7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35"/>
      <c r="R12" s="35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</row>
    <row r="13" spans="1:31" ht="21.75" customHeight="1">
      <c r="A13" s="139" t="s">
        <v>27</v>
      </c>
      <c r="B13" s="139"/>
      <c r="C13" s="71">
        <v>2240</v>
      </c>
      <c r="D13" s="71">
        <v>704</v>
      </c>
      <c r="E13" s="71">
        <v>704</v>
      </c>
      <c r="F13" s="71">
        <v>1216</v>
      </c>
      <c r="G13" s="71">
        <v>3200</v>
      </c>
      <c r="H13" s="71">
        <v>3520</v>
      </c>
      <c r="I13" s="71">
        <v>28000</v>
      </c>
      <c r="J13" s="71">
        <v>26400</v>
      </c>
      <c r="K13" s="71">
        <v>0</v>
      </c>
      <c r="L13" s="71">
        <v>960</v>
      </c>
      <c r="M13" s="71">
        <v>9370</v>
      </c>
      <c r="N13" s="71">
        <v>10806</v>
      </c>
      <c r="O13" s="70">
        <f>C13+E13+G13+I13+K13+M13</f>
        <v>43514</v>
      </c>
      <c r="P13" s="70">
        <f>D13+F13+H13+J13+L13+N13</f>
        <v>43606</v>
      </c>
      <c r="Q13" s="80">
        <v>978</v>
      </c>
      <c r="R13" s="80">
        <v>1096</v>
      </c>
      <c r="S13" s="92"/>
      <c r="T13" s="93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1.75" customHeight="1">
      <c r="A14" s="68" t="s">
        <v>28</v>
      </c>
      <c r="B14" s="69"/>
      <c r="C14" s="36">
        <v>16512</v>
      </c>
      <c r="D14" s="36">
        <v>0</v>
      </c>
      <c r="E14" s="36">
        <v>5376</v>
      </c>
      <c r="F14" s="36">
        <v>0</v>
      </c>
      <c r="G14" s="36">
        <v>68736</v>
      </c>
      <c r="H14" s="36">
        <v>5248</v>
      </c>
      <c r="I14" s="36">
        <v>55860</v>
      </c>
      <c r="J14" s="36">
        <v>25356</v>
      </c>
      <c r="K14" s="36">
        <v>0</v>
      </c>
      <c r="L14" s="36">
        <v>0</v>
      </c>
      <c r="M14" s="36">
        <v>16000</v>
      </c>
      <c r="N14" s="36">
        <v>0</v>
      </c>
      <c r="O14" s="70">
        <f aca="true" t="shared" si="0" ref="O14:O25">C14+E14+G14+I14+K14+M14</f>
        <v>162484</v>
      </c>
      <c r="P14" s="70">
        <f aca="true" t="shared" si="1" ref="P14:P25">D14+F14+H14+J14+L14+N14</f>
        <v>30604</v>
      </c>
      <c r="Q14" s="80">
        <v>2825</v>
      </c>
      <c r="R14" s="80">
        <v>495</v>
      </c>
      <c r="S14" s="92"/>
      <c r="T14" s="93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21.75" customHeight="1">
      <c r="A15" s="68" t="s">
        <v>29</v>
      </c>
      <c r="B15" s="69"/>
      <c r="C15" s="36">
        <v>7424</v>
      </c>
      <c r="D15" s="36">
        <v>7168</v>
      </c>
      <c r="E15" s="36">
        <v>2432</v>
      </c>
      <c r="F15" s="36">
        <v>960</v>
      </c>
      <c r="G15" s="36">
        <v>50560</v>
      </c>
      <c r="H15" s="36">
        <v>39936</v>
      </c>
      <c r="I15" s="36">
        <v>36191</v>
      </c>
      <c r="J15" s="36">
        <f>35392-207</f>
        <v>35185</v>
      </c>
      <c r="K15" s="36">
        <v>768</v>
      </c>
      <c r="L15" s="36">
        <v>0</v>
      </c>
      <c r="M15" s="36">
        <v>45400</v>
      </c>
      <c r="N15" s="36">
        <v>27840</v>
      </c>
      <c r="O15" s="70">
        <f t="shared" si="0"/>
        <v>142775</v>
      </c>
      <c r="P15" s="70">
        <f t="shared" si="1"/>
        <v>111089</v>
      </c>
      <c r="Q15" s="81">
        <v>2010</v>
      </c>
      <c r="R15" s="81">
        <v>1844</v>
      </c>
      <c r="S15" s="92"/>
      <c r="T15" s="93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21.75" customHeight="1">
      <c r="A16" s="68" t="s">
        <v>30</v>
      </c>
      <c r="B16" s="69"/>
      <c r="C16" s="36">
        <v>1280</v>
      </c>
      <c r="D16" s="36">
        <v>7168</v>
      </c>
      <c r="E16" s="36">
        <v>7680</v>
      </c>
      <c r="F16" s="36">
        <v>3328</v>
      </c>
      <c r="G16" s="36">
        <v>27808</v>
      </c>
      <c r="H16" s="36">
        <v>17792</v>
      </c>
      <c r="I16" s="36">
        <v>24688</v>
      </c>
      <c r="J16" s="36">
        <f>34912-241</f>
        <v>34671</v>
      </c>
      <c r="K16" s="36">
        <v>0</v>
      </c>
      <c r="L16" s="36">
        <v>0</v>
      </c>
      <c r="M16" s="36">
        <v>4800</v>
      </c>
      <c r="N16" s="36">
        <v>16416</v>
      </c>
      <c r="O16" s="70">
        <f t="shared" si="0"/>
        <v>66256</v>
      </c>
      <c r="P16" s="70">
        <f t="shared" si="1"/>
        <v>79375</v>
      </c>
      <c r="Q16" s="80">
        <v>1203</v>
      </c>
      <c r="R16" s="80">
        <v>1378</v>
      </c>
      <c r="S16" s="92"/>
      <c r="T16" s="93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21.75" customHeight="1">
      <c r="A17" s="68" t="s">
        <v>31</v>
      </c>
      <c r="B17" s="69"/>
      <c r="C17" s="36">
        <v>1280</v>
      </c>
      <c r="D17" s="36">
        <v>5760</v>
      </c>
      <c r="E17" s="36">
        <v>768</v>
      </c>
      <c r="F17" s="36">
        <v>448</v>
      </c>
      <c r="G17" s="36">
        <v>22720</v>
      </c>
      <c r="H17" s="36">
        <v>8196</v>
      </c>
      <c r="I17" s="36">
        <v>9366</v>
      </c>
      <c r="J17" s="36">
        <v>9220</v>
      </c>
      <c r="K17" s="36">
        <v>0</v>
      </c>
      <c r="L17" s="36">
        <v>0</v>
      </c>
      <c r="M17" s="36">
        <v>8550</v>
      </c>
      <c r="N17" s="101">
        <v>4601</v>
      </c>
      <c r="O17" s="70">
        <f t="shared" si="0"/>
        <v>42684</v>
      </c>
      <c r="P17" s="70">
        <f t="shared" si="1"/>
        <v>28225</v>
      </c>
      <c r="Q17" s="80">
        <v>757</v>
      </c>
      <c r="R17" s="80">
        <v>473</v>
      </c>
      <c r="S17" s="92"/>
      <c r="T17" s="93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21.75" customHeight="1">
      <c r="A18" s="68" t="s">
        <v>32</v>
      </c>
      <c r="B18" s="69"/>
      <c r="C18" s="36">
        <v>2560</v>
      </c>
      <c r="D18" s="36">
        <f>3776+960</f>
        <v>4736</v>
      </c>
      <c r="E18" s="36">
        <v>0</v>
      </c>
      <c r="F18" s="36">
        <v>0</v>
      </c>
      <c r="G18" s="36">
        <v>46304</v>
      </c>
      <c r="H18" s="36">
        <v>0</v>
      </c>
      <c r="I18" s="36">
        <v>126352</v>
      </c>
      <c r="J18" s="36">
        <f>26672+1056</f>
        <v>27728</v>
      </c>
      <c r="K18" s="36">
        <v>7744</v>
      </c>
      <c r="L18" s="36">
        <v>0</v>
      </c>
      <c r="M18" s="36">
        <v>14972</v>
      </c>
      <c r="N18" s="71">
        <v>18228</v>
      </c>
      <c r="O18" s="70">
        <f t="shared" si="0"/>
        <v>197932</v>
      </c>
      <c r="P18" s="95">
        <f t="shared" si="1"/>
        <v>50692</v>
      </c>
      <c r="Q18" s="80">
        <v>2705</v>
      </c>
      <c r="R18" s="80">
        <v>1727</v>
      </c>
      <c r="S18" s="92"/>
      <c r="T18" s="93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21.75" customHeight="1">
      <c r="A19" s="68" t="s">
        <v>33</v>
      </c>
      <c r="B19" s="69"/>
      <c r="C19" s="36">
        <v>6222</v>
      </c>
      <c r="D19" s="36">
        <v>0</v>
      </c>
      <c r="E19" s="36">
        <v>6528</v>
      </c>
      <c r="F19" s="36">
        <v>1920</v>
      </c>
      <c r="G19" s="36">
        <v>28908</v>
      </c>
      <c r="H19" s="36">
        <v>0</v>
      </c>
      <c r="I19" s="36">
        <f>141015-1179</f>
        <v>139836</v>
      </c>
      <c r="J19" s="36">
        <f>13184+1179</f>
        <v>14363</v>
      </c>
      <c r="K19" s="36">
        <v>0</v>
      </c>
      <c r="L19" s="36">
        <v>0</v>
      </c>
      <c r="M19" s="36">
        <v>6324</v>
      </c>
      <c r="N19" s="36">
        <v>5504</v>
      </c>
      <c r="O19" s="70">
        <f t="shared" si="0"/>
        <v>187818</v>
      </c>
      <c r="P19" s="95">
        <f t="shared" si="1"/>
        <v>21787</v>
      </c>
      <c r="Q19" s="80">
        <v>2725</v>
      </c>
      <c r="R19" s="80">
        <v>302</v>
      </c>
      <c r="S19" s="92"/>
      <c r="T19" s="93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21.75" customHeight="1">
      <c r="A20" s="138" t="s">
        <v>34</v>
      </c>
      <c r="B20" s="69"/>
      <c r="C20" s="82">
        <v>4416</v>
      </c>
      <c r="D20" s="82">
        <v>2880</v>
      </c>
      <c r="E20" s="82">
        <v>1472</v>
      </c>
      <c r="F20" s="82">
        <v>3136</v>
      </c>
      <c r="G20" s="82">
        <v>10488</v>
      </c>
      <c r="H20" s="82">
        <v>8736</v>
      </c>
      <c r="I20" s="82">
        <v>17840</v>
      </c>
      <c r="J20" s="137">
        <v>29792</v>
      </c>
      <c r="K20" s="82">
        <v>4224</v>
      </c>
      <c r="L20" s="82">
        <v>1536</v>
      </c>
      <c r="M20" s="82">
        <v>12472</v>
      </c>
      <c r="N20" s="82">
        <v>6544</v>
      </c>
      <c r="O20" s="70">
        <f t="shared" si="0"/>
        <v>50912</v>
      </c>
      <c r="P20" s="70">
        <f>D20+F20+H20+J20+L20+N20</f>
        <v>52624</v>
      </c>
      <c r="Q20" s="83">
        <v>764</v>
      </c>
      <c r="R20" s="80">
        <v>429</v>
      </c>
      <c r="S20" s="92"/>
      <c r="T20" s="93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21.75" customHeight="1">
      <c r="A21" s="68" t="s">
        <v>35</v>
      </c>
      <c r="B21" s="69"/>
      <c r="C21" s="36">
        <v>35520</v>
      </c>
      <c r="D21" s="36">
        <v>0</v>
      </c>
      <c r="E21" s="36">
        <v>4416</v>
      </c>
      <c r="F21" s="36">
        <v>0</v>
      </c>
      <c r="G21" s="36">
        <v>2816</v>
      </c>
      <c r="H21" s="36">
        <v>0</v>
      </c>
      <c r="I21" s="36">
        <v>4480</v>
      </c>
      <c r="J21" s="36">
        <v>0</v>
      </c>
      <c r="K21" s="36">
        <v>2368</v>
      </c>
      <c r="L21" s="36">
        <v>0</v>
      </c>
      <c r="M21" s="36">
        <v>4608</v>
      </c>
      <c r="N21" s="36">
        <v>0</v>
      </c>
      <c r="O21" s="70">
        <f t="shared" si="0"/>
        <v>54208</v>
      </c>
      <c r="P21" s="70">
        <f t="shared" si="1"/>
        <v>0</v>
      </c>
      <c r="Q21" s="80">
        <v>847</v>
      </c>
      <c r="R21" s="80">
        <v>0</v>
      </c>
      <c r="S21" s="92"/>
      <c r="T21" s="93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21.75" customHeight="1">
      <c r="A22" s="68" t="s">
        <v>36</v>
      </c>
      <c r="B22" s="69"/>
      <c r="C22" s="36">
        <v>0</v>
      </c>
      <c r="D22" s="36">
        <v>480</v>
      </c>
      <c r="E22" s="36">
        <v>20480</v>
      </c>
      <c r="F22" s="36">
        <f>11408+30</f>
        <v>11438</v>
      </c>
      <c r="G22" s="36">
        <v>960</v>
      </c>
      <c r="H22" s="36">
        <v>2880</v>
      </c>
      <c r="I22" s="36">
        <v>9216</v>
      </c>
      <c r="J22" s="36">
        <v>12384</v>
      </c>
      <c r="K22" s="36">
        <v>3648</v>
      </c>
      <c r="L22" s="36">
        <v>5760</v>
      </c>
      <c r="M22" s="36">
        <v>1344</v>
      </c>
      <c r="N22" s="36">
        <v>2880</v>
      </c>
      <c r="O22" s="70">
        <f>C22+E22+G22+I22+K22+M22</f>
        <v>35648</v>
      </c>
      <c r="P22" s="70">
        <f>D22+F22+H22+J22+L22+N22</f>
        <v>35822</v>
      </c>
      <c r="Q22" s="80">
        <v>1338</v>
      </c>
      <c r="R22" s="80">
        <v>635</v>
      </c>
      <c r="S22" s="92"/>
      <c r="T22" s="93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21.75" customHeight="1">
      <c r="A23" s="68" t="s">
        <v>37</v>
      </c>
      <c r="B23" s="69"/>
      <c r="C23" s="36">
        <v>5632</v>
      </c>
      <c r="D23" s="36">
        <v>5633</v>
      </c>
      <c r="E23" s="36">
        <v>2496</v>
      </c>
      <c r="F23" s="36">
        <v>3264</v>
      </c>
      <c r="G23" s="36">
        <v>15616</v>
      </c>
      <c r="H23" s="36">
        <v>2880</v>
      </c>
      <c r="I23" s="36">
        <v>9440</v>
      </c>
      <c r="J23" s="36">
        <v>10680</v>
      </c>
      <c r="K23" s="36">
        <v>3520</v>
      </c>
      <c r="L23" s="36">
        <v>1280</v>
      </c>
      <c r="M23" s="36">
        <v>5664</v>
      </c>
      <c r="N23" s="36">
        <v>2880</v>
      </c>
      <c r="O23" s="70">
        <f t="shared" si="0"/>
        <v>42368</v>
      </c>
      <c r="P23" s="70">
        <f t="shared" si="1"/>
        <v>26617</v>
      </c>
      <c r="Q23" s="84">
        <v>700</v>
      </c>
      <c r="R23" s="80">
        <v>482</v>
      </c>
      <c r="S23" s="92"/>
      <c r="T23" s="93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21.75" customHeight="1">
      <c r="A24" s="68" t="s">
        <v>38</v>
      </c>
      <c r="B24" s="69"/>
      <c r="C24" s="36">
        <v>0</v>
      </c>
      <c r="D24" s="36">
        <v>0</v>
      </c>
      <c r="E24" s="36">
        <v>0</v>
      </c>
      <c r="F24" s="36">
        <v>0</v>
      </c>
      <c r="G24" s="36">
        <v>4320</v>
      </c>
      <c r="H24" s="36">
        <v>0</v>
      </c>
      <c r="I24" s="36">
        <v>8400</v>
      </c>
      <c r="J24" s="36">
        <v>0</v>
      </c>
      <c r="K24" s="36">
        <v>0</v>
      </c>
      <c r="L24" s="36">
        <v>0</v>
      </c>
      <c r="M24" s="36">
        <v>2400</v>
      </c>
      <c r="N24" s="36">
        <v>0</v>
      </c>
      <c r="O24" s="70">
        <f t="shared" si="0"/>
        <v>15120</v>
      </c>
      <c r="P24" s="70">
        <f t="shared" si="1"/>
        <v>0</v>
      </c>
      <c r="Q24" s="80">
        <v>199</v>
      </c>
      <c r="R24" s="85">
        <v>0</v>
      </c>
      <c r="S24" s="92"/>
      <c r="T24" s="93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21.75" customHeight="1">
      <c r="A25" s="68" t="s">
        <v>39</v>
      </c>
      <c r="B25" s="69"/>
      <c r="C25" s="36">
        <v>0</v>
      </c>
      <c r="D25" s="36">
        <v>0</v>
      </c>
      <c r="E25" s="36">
        <v>384</v>
      </c>
      <c r="F25" s="36">
        <v>0</v>
      </c>
      <c r="G25" s="36">
        <v>0</v>
      </c>
      <c r="H25" s="36">
        <v>0</v>
      </c>
      <c r="I25" s="36">
        <v>3520</v>
      </c>
      <c r="J25" s="36">
        <v>0</v>
      </c>
      <c r="K25" s="36">
        <v>0</v>
      </c>
      <c r="L25" s="36">
        <v>0</v>
      </c>
      <c r="M25" s="36">
        <v>6496</v>
      </c>
      <c r="N25" s="36">
        <v>0</v>
      </c>
      <c r="O25" s="70">
        <f t="shared" si="0"/>
        <v>10400</v>
      </c>
      <c r="P25" s="70">
        <f t="shared" si="1"/>
        <v>0</v>
      </c>
      <c r="Q25" s="80">
        <v>169</v>
      </c>
      <c r="R25" s="85">
        <v>0</v>
      </c>
      <c r="S25" s="92"/>
      <c r="T25" s="93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21.75" customHeight="1">
      <c r="A26" s="140" t="s">
        <v>5</v>
      </c>
      <c r="B26" s="140"/>
      <c r="C26" s="36">
        <f>SUM(C13:C25)</f>
        <v>83086</v>
      </c>
      <c r="D26" s="36">
        <f aca="true" t="shared" si="2" ref="D26:R26">SUM(D13:D25)</f>
        <v>34529</v>
      </c>
      <c r="E26" s="36">
        <f t="shared" si="2"/>
        <v>52736</v>
      </c>
      <c r="F26" s="36">
        <f t="shared" si="2"/>
        <v>25710</v>
      </c>
      <c r="G26" s="36">
        <f t="shared" si="2"/>
        <v>282436</v>
      </c>
      <c r="H26" s="36">
        <f t="shared" si="2"/>
        <v>89188</v>
      </c>
      <c r="I26" s="36">
        <f t="shared" si="2"/>
        <v>473189</v>
      </c>
      <c r="J26" s="36">
        <f t="shared" si="2"/>
        <v>225779</v>
      </c>
      <c r="K26" s="36">
        <f t="shared" si="2"/>
        <v>22272</v>
      </c>
      <c r="L26" s="36">
        <f t="shared" si="2"/>
        <v>9536</v>
      </c>
      <c r="M26" s="36">
        <f t="shared" si="2"/>
        <v>138400</v>
      </c>
      <c r="N26" s="36">
        <f t="shared" si="2"/>
        <v>95699</v>
      </c>
      <c r="O26" s="36">
        <f t="shared" si="2"/>
        <v>1052119</v>
      </c>
      <c r="P26" s="36">
        <f t="shared" si="2"/>
        <v>480441</v>
      </c>
      <c r="Q26" s="36">
        <f t="shared" si="2"/>
        <v>17220</v>
      </c>
      <c r="R26" s="38">
        <f t="shared" si="2"/>
        <v>8861</v>
      </c>
      <c r="S26" s="38"/>
      <c r="T26" s="91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21.75" customHeight="1">
      <c r="A27" s="144" t="s">
        <v>8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35"/>
      <c r="R27" s="3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21.75" customHeight="1">
      <c r="A28" s="139" t="s">
        <v>27</v>
      </c>
      <c r="B28" s="139"/>
      <c r="C28" s="36">
        <v>3240</v>
      </c>
      <c r="D28" s="36">
        <v>3240</v>
      </c>
      <c r="E28" s="36">
        <v>2160</v>
      </c>
      <c r="F28" s="36">
        <v>2160</v>
      </c>
      <c r="G28" s="36">
        <v>8640</v>
      </c>
      <c r="H28" s="36">
        <v>8640</v>
      </c>
      <c r="I28" s="36">
        <v>59400</v>
      </c>
      <c r="J28" s="36">
        <v>59400</v>
      </c>
      <c r="K28" s="36">
        <v>1080</v>
      </c>
      <c r="L28" s="36">
        <v>1080</v>
      </c>
      <c r="M28" s="36">
        <v>22680</v>
      </c>
      <c r="N28" s="36">
        <v>22680</v>
      </c>
      <c r="O28" s="37">
        <f>C28+E28+G28+I28+K28+M28</f>
        <v>97200</v>
      </c>
      <c r="P28" s="37">
        <f>D28+F28+H28+J28+L28+N28</f>
        <v>97200</v>
      </c>
      <c r="Q28" s="80">
        <v>1305</v>
      </c>
      <c r="R28" s="80">
        <v>652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21.75" customHeight="1">
      <c r="A29" s="68" t="s">
        <v>28</v>
      </c>
      <c r="B29" s="69"/>
      <c r="C29" s="36">
        <v>22680</v>
      </c>
      <c r="D29" s="36">
        <v>15120</v>
      </c>
      <c r="E29" s="36">
        <v>13954</v>
      </c>
      <c r="F29" s="36">
        <v>9302</v>
      </c>
      <c r="G29" s="36">
        <v>104364</v>
      </c>
      <c r="H29" s="36">
        <v>69588</v>
      </c>
      <c r="I29" s="36">
        <v>159063</v>
      </c>
      <c r="J29" s="36">
        <v>106041</v>
      </c>
      <c r="K29" s="36">
        <v>0</v>
      </c>
      <c r="L29" s="36">
        <v>0</v>
      </c>
      <c r="M29" s="36">
        <v>27130</v>
      </c>
      <c r="N29" s="36">
        <v>18086</v>
      </c>
      <c r="O29" s="37">
        <f aca="true" t="shared" si="3" ref="O29:O40">C29+E29+G29+I29+K29+M29</f>
        <v>327191</v>
      </c>
      <c r="P29" s="37">
        <f aca="true" t="shared" si="4" ref="P29:P40">D29+F29+H29+J29+L29+N29</f>
        <v>218137</v>
      </c>
      <c r="Q29" s="80">
        <v>4475</v>
      </c>
      <c r="R29" s="80">
        <v>1790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21.75" customHeight="1">
      <c r="A30" s="68" t="s">
        <v>29</v>
      </c>
      <c r="B30" s="69"/>
      <c r="C30" s="36">
        <v>12332</v>
      </c>
      <c r="D30" s="36">
        <v>12268</v>
      </c>
      <c r="E30" s="36">
        <v>8080</v>
      </c>
      <c r="F30" s="36">
        <v>2288</v>
      </c>
      <c r="G30" s="36">
        <v>84041</v>
      </c>
      <c r="H30" s="36">
        <v>96535</v>
      </c>
      <c r="I30" s="36">
        <v>91464</v>
      </c>
      <c r="J30" s="36">
        <v>71940</v>
      </c>
      <c r="K30" s="36">
        <v>8640</v>
      </c>
      <c r="L30" s="36">
        <v>0</v>
      </c>
      <c r="M30" s="36">
        <v>114468</v>
      </c>
      <c r="N30" s="36">
        <v>77988</v>
      </c>
      <c r="O30" s="37">
        <f t="shared" si="3"/>
        <v>319025</v>
      </c>
      <c r="P30" s="37">
        <f t="shared" si="4"/>
        <v>261019</v>
      </c>
      <c r="Q30" s="81">
        <v>4138</v>
      </c>
      <c r="R30" s="81">
        <v>1926</v>
      </c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21.75" customHeight="1">
      <c r="A31" s="68" t="s">
        <v>30</v>
      </c>
      <c r="B31" s="69"/>
      <c r="C31" s="36">
        <v>8324</v>
      </c>
      <c r="D31" s="36">
        <v>13600</v>
      </c>
      <c r="E31" s="36">
        <v>15848</v>
      </c>
      <c r="F31" s="36">
        <v>9424</v>
      </c>
      <c r="G31" s="36">
        <v>51554</v>
      </c>
      <c r="H31" s="36">
        <v>44998</v>
      </c>
      <c r="I31" s="36">
        <v>69859</v>
      </c>
      <c r="J31" s="36">
        <v>62837</v>
      </c>
      <c r="K31" s="36">
        <v>0</v>
      </c>
      <c r="L31" s="36">
        <v>0</v>
      </c>
      <c r="M31" s="36">
        <v>25541</v>
      </c>
      <c r="N31" s="36">
        <v>30115</v>
      </c>
      <c r="O31" s="37">
        <f t="shared" si="3"/>
        <v>171126</v>
      </c>
      <c r="P31" s="37">
        <f t="shared" si="4"/>
        <v>160974</v>
      </c>
      <c r="Q31" s="80">
        <v>2404</v>
      </c>
      <c r="R31" s="80">
        <v>1253</v>
      </c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21.75" customHeight="1">
      <c r="A32" s="68" t="s">
        <v>31</v>
      </c>
      <c r="B32" s="69"/>
      <c r="C32" s="36">
        <v>3240</v>
      </c>
      <c r="D32" s="36">
        <v>17280</v>
      </c>
      <c r="E32" s="36">
        <v>2160</v>
      </c>
      <c r="F32" s="36">
        <v>2160</v>
      </c>
      <c r="G32" s="36">
        <v>42488</v>
      </c>
      <c r="H32" s="36">
        <v>39952</v>
      </c>
      <c r="I32" s="36">
        <v>19872</v>
      </c>
      <c r="J32" s="36">
        <v>28800</v>
      </c>
      <c r="K32" s="36">
        <v>0</v>
      </c>
      <c r="L32" s="36">
        <v>0</v>
      </c>
      <c r="M32" s="36">
        <v>13932</v>
      </c>
      <c r="N32" s="36">
        <v>14400</v>
      </c>
      <c r="O32" s="37">
        <f t="shared" si="3"/>
        <v>81692</v>
      </c>
      <c r="P32" s="37">
        <f t="shared" si="4"/>
        <v>102592</v>
      </c>
      <c r="Q32" s="80">
        <v>1463</v>
      </c>
      <c r="R32" s="80">
        <v>977</v>
      </c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21.75" customHeight="1">
      <c r="A33" s="68" t="s">
        <v>32</v>
      </c>
      <c r="B33" s="69"/>
      <c r="C33" s="36">
        <v>16040</v>
      </c>
      <c r="D33" s="36">
        <v>9768</v>
      </c>
      <c r="E33" s="36">
        <v>0</v>
      </c>
      <c r="F33" s="36">
        <v>0</v>
      </c>
      <c r="G33" s="36">
        <v>75422</v>
      </c>
      <c r="H33" s="36">
        <v>22778</v>
      </c>
      <c r="I33" s="36">
        <v>222389</v>
      </c>
      <c r="J33" s="36">
        <v>120762</v>
      </c>
      <c r="K33" s="36">
        <v>12518</v>
      </c>
      <c r="L33" s="36">
        <v>4066</v>
      </c>
      <c r="M33" s="36">
        <v>31150</v>
      </c>
      <c r="N33" s="36">
        <v>45760</v>
      </c>
      <c r="O33" s="37">
        <f t="shared" si="3"/>
        <v>357519</v>
      </c>
      <c r="P33" s="37">
        <f t="shared" si="4"/>
        <v>203134</v>
      </c>
      <c r="Q33" s="80">
        <v>3664</v>
      </c>
      <c r="R33" s="80">
        <v>1580</v>
      </c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21.75" customHeight="1">
      <c r="A34" s="68" t="s">
        <v>33</v>
      </c>
      <c r="B34" s="69"/>
      <c r="C34" s="36">
        <v>9350</v>
      </c>
      <c r="D34" s="36">
        <v>9350</v>
      </c>
      <c r="E34" s="36">
        <v>14640</v>
      </c>
      <c r="F34" s="36">
        <v>5760</v>
      </c>
      <c r="G34" s="36">
        <v>44100</v>
      </c>
      <c r="H34" s="36">
        <v>17280</v>
      </c>
      <c r="I34" s="36">
        <v>263505</v>
      </c>
      <c r="J34" s="36">
        <v>56325</v>
      </c>
      <c r="K34" s="36">
        <v>2800</v>
      </c>
      <c r="L34" s="36">
        <v>1400</v>
      </c>
      <c r="M34" s="36">
        <v>7200</v>
      </c>
      <c r="N34" s="36">
        <v>17280</v>
      </c>
      <c r="O34" s="37">
        <f t="shared" si="3"/>
        <v>341595</v>
      </c>
      <c r="P34" s="37">
        <f t="shared" si="4"/>
        <v>107395</v>
      </c>
      <c r="Q34" s="80">
        <v>1695</v>
      </c>
      <c r="R34" s="80">
        <f>Q34*0.44</f>
        <v>745.8</v>
      </c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21.75" customHeight="1">
      <c r="A35" s="68" t="s">
        <v>34</v>
      </c>
      <c r="B35" s="69"/>
      <c r="C35" s="82">
        <v>8208</v>
      </c>
      <c r="D35" s="82">
        <v>8208</v>
      </c>
      <c r="E35" s="82">
        <v>5184</v>
      </c>
      <c r="F35" s="82">
        <v>5184</v>
      </c>
      <c r="G35" s="82">
        <v>21492</v>
      </c>
      <c r="H35" s="82">
        <v>21492</v>
      </c>
      <c r="I35" s="82">
        <v>54036</v>
      </c>
      <c r="J35" s="82">
        <v>54036</v>
      </c>
      <c r="K35" s="82">
        <v>6480</v>
      </c>
      <c r="L35" s="82">
        <v>6480</v>
      </c>
      <c r="M35" s="82">
        <v>25938</v>
      </c>
      <c r="N35" s="82">
        <v>25938</v>
      </c>
      <c r="O35" s="37">
        <f t="shared" si="3"/>
        <v>121338</v>
      </c>
      <c r="P35" s="37">
        <f t="shared" si="4"/>
        <v>121338</v>
      </c>
      <c r="Q35" s="83">
        <v>1558</v>
      </c>
      <c r="R35" s="80">
        <v>874</v>
      </c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21.75" customHeight="1">
      <c r="A36" s="68" t="s">
        <v>35</v>
      </c>
      <c r="B36" s="69"/>
      <c r="C36" s="36">
        <v>63488</v>
      </c>
      <c r="D36" s="36">
        <v>57960</v>
      </c>
      <c r="E36" s="36">
        <v>8640</v>
      </c>
      <c r="F36" s="36">
        <v>8640</v>
      </c>
      <c r="G36" s="36">
        <v>15660</v>
      </c>
      <c r="H36" s="36">
        <v>13068</v>
      </c>
      <c r="I36" s="36">
        <v>18336</v>
      </c>
      <c r="J36" s="36">
        <v>16056</v>
      </c>
      <c r="K36" s="36">
        <v>4896</v>
      </c>
      <c r="L36" s="36">
        <v>3240</v>
      </c>
      <c r="M36" s="36">
        <v>15396</v>
      </c>
      <c r="N36" s="36">
        <v>13284</v>
      </c>
      <c r="O36" s="37">
        <f t="shared" si="3"/>
        <v>126416</v>
      </c>
      <c r="P36" s="37">
        <f t="shared" si="4"/>
        <v>112248</v>
      </c>
      <c r="Q36" s="80">
        <v>1714</v>
      </c>
      <c r="R36" s="80">
        <v>850</v>
      </c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21.75" customHeight="1">
      <c r="A37" s="68" t="s">
        <v>36</v>
      </c>
      <c r="B37" s="69"/>
      <c r="C37" s="36">
        <v>720</v>
      </c>
      <c r="D37" s="36">
        <v>360</v>
      </c>
      <c r="E37" s="36">
        <v>44340</v>
      </c>
      <c r="F37" s="36">
        <v>33744</v>
      </c>
      <c r="G37" s="36">
        <v>5120</v>
      </c>
      <c r="H37" s="36">
        <v>8272</v>
      </c>
      <c r="I37" s="36">
        <v>16864</v>
      </c>
      <c r="J37" s="36">
        <v>22736</v>
      </c>
      <c r="K37" s="36">
        <v>16032</v>
      </c>
      <c r="L37" s="36">
        <v>6864</v>
      </c>
      <c r="M37" s="36">
        <v>4672</v>
      </c>
      <c r="N37" s="36">
        <v>5840</v>
      </c>
      <c r="O37" s="37">
        <f t="shared" si="3"/>
        <v>87748</v>
      </c>
      <c r="P37" s="37">
        <f t="shared" si="4"/>
        <v>77816</v>
      </c>
      <c r="Q37" s="80">
        <v>1338</v>
      </c>
      <c r="R37" s="80">
        <v>635</v>
      </c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21.75" customHeight="1">
      <c r="A38" s="68" t="s">
        <v>37</v>
      </c>
      <c r="B38" s="69"/>
      <c r="C38" s="36">
        <v>10512</v>
      </c>
      <c r="D38" s="36">
        <v>11232</v>
      </c>
      <c r="E38" s="36">
        <v>6480</v>
      </c>
      <c r="F38" s="36">
        <v>10260</v>
      </c>
      <c r="G38" s="36">
        <v>22608</v>
      </c>
      <c r="H38" s="36">
        <v>22464</v>
      </c>
      <c r="I38" s="36">
        <v>26424</v>
      </c>
      <c r="J38" s="36">
        <v>28152</v>
      </c>
      <c r="K38" s="36">
        <v>8424</v>
      </c>
      <c r="L38" s="36">
        <v>8208</v>
      </c>
      <c r="M38" s="36">
        <v>11016</v>
      </c>
      <c r="N38" s="36">
        <v>12528</v>
      </c>
      <c r="O38" s="37">
        <f t="shared" si="3"/>
        <v>85464</v>
      </c>
      <c r="P38" s="37">
        <f t="shared" si="4"/>
        <v>92844</v>
      </c>
      <c r="Q38" s="84">
        <v>1426</v>
      </c>
      <c r="R38" s="80">
        <v>776</v>
      </c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21.75" customHeight="1">
      <c r="A39" s="68" t="s">
        <v>38</v>
      </c>
      <c r="B39" s="69"/>
      <c r="C39" s="36">
        <v>0</v>
      </c>
      <c r="D39" s="36">
        <v>0</v>
      </c>
      <c r="E39" s="36">
        <v>0</v>
      </c>
      <c r="F39" s="36">
        <v>0</v>
      </c>
      <c r="G39" s="36">
        <v>9576</v>
      </c>
      <c r="H39" s="36">
        <v>0</v>
      </c>
      <c r="I39" s="36">
        <v>15984</v>
      </c>
      <c r="J39" s="36">
        <v>0</v>
      </c>
      <c r="K39" s="36">
        <v>0</v>
      </c>
      <c r="L39" s="36">
        <v>0</v>
      </c>
      <c r="M39" s="36">
        <v>5256</v>
      </c>
      <c r="N39" s="36">
        <v>0</v>
      </c>
      <c r="O39" s="37">
        <f t="shared" si="3"/>
        <v>30816</v>
      </c>
      <c r="P39" s="37">
        <f t="shared" si="4"/>
        <v>0</v>
      </c>
      <c r="Q39" s="80">
        <v>199</v>
      </c>
      <c r="R39" s="85">
        <v>0</v>
      </c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21.75" customHeight="1">
      <c r="A40" s="68" t="s">
        <v>39</v>
      </c>
      <c r="B40" s="69"/>
      <c r="C40" s="36">
        <v>0</v>
      </c>
      <c r="D40" s="36">
        <v>0</v>
      </c>
      <c r="E40" s="36">
        <v>864</v>
      </c>
      <c r="F40" s="36">
        <v>0</v>
      </c>
      <c r="G40" s="36">
        <v>0</v>
      </c>
      <c r="H40" s="36">
        <v>0</v>
      </c>
      <c r="I40" s="36">
        <v>8208</v>
      </c>
      <c r="J40" s="36">
        <v>0</v>
      </c>
      <c r="K40" s="36">
        <v>0</v>
      </c>
      <c r="L40" s="36">
        <v>0</v>
      </c>
      <c r="M40" s="36">
        <v>15048</v>
      </c>
      <c r="N40" s="36">
        <v>0</v>
      </c>
      <c r="O40" s="37">
        <f t="shared" si="3"/>
        <v>24120</v>
      </c>
      <c r="P40" s="37">
        <f t="shared" si="4"/>
        <v>0</v>
      </c>
      <c r="Q40" s="80">
        <v>162</v>
      </c>
      <c r="R40" s="85">
        <v>0</v>
      </c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21.75" customHeight="1">
      <c r="A41" s="140" t="s">
        <v>5</v>
      </c>
      <c r="B41" s="140"/>
      <c r="C41" s="36">
        <f>SUM(C28:C40)</f>
        <v>158134</v>
      </c>
      <c r="D41" s="36">
        <f aca="true" t="shared" si="5" ref="D41:R41">SUM(D28:D40)</f>
        <v>158386</v>
      </c>
      <c r="E41" s="36">
        <f t="shared" si="5"/>
        <v>122350</v>
      </c>
      <c r="F41" s="36">
        <f t="shared" si="5"/>
        <v>88922</v>
      </c>
      <c r="G41" s="36">
        <f t="shared" si="5"/>
        <v>485065</v>
      </c>
      <c r="H41" s="36">
        <f t="shared" si="5"/>
        <v>365067</v>
      </c>
      <c r="I41" s="36">
        <f t="shared" si="5"/>
        <v>1025404</v>
      </c>
      <c r="J41" s="36">
        <f t="shared" si="5"/>
        <v>627085</v>
      </c>
      <c r="K41" s="36">
        <f t="shared" si="5"/>
        <v>60870</v>
      </c>
      <c r="L41" s="36">
        <f t="shared" si="5"/>
        <v>31338</v>
      </c>
      <c r="M41" s="36">
        <f t="shared" si="5"/>
        <v>319427</v>
      </c>
      <c r="N41" s="36">
        <f t="shared" si="5"/>
        <v>283899</v>
      </c>
      <c r="O41" s="36">
        <f t="shared" si="5"/>
        <v>2171250</v>
      </c>
      <c r="P41" s="36">
        <f t="shared" si="5"/>
        <v>1554697</v>
      </c>
      <c r="Q41" s="36">
        <f t="shared" si="5"/>
        <v>25541</v>
      </c>
      <c r="R41" s="38">
        <f t="shared" si="5"/>
        <v>12058.8</v>
      </c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</sheetData>
  <sheetProtection/>
  <mergeCells count="30">
    <mergeCell ref="C8:P8"/>
    <mergeCell ref="O9:P9"/>
    <mergeCell ref="A1:B1"/>
    <mergeCell ref="A4:A9"/>
    <mergeCell ref="B4:P4"/>
    <mergeCell ref="C5:P5"/>
    <mergeCell ref="C6:D6"/>
    <mergeCell ref="E6:F6"/>
    <mergeCell ref="G6:H6"/>
    <mergeCell ref="I6:J6"/>
    <mergeCell ref="Q4:Q10"/>
    <mergeCell ref="R4:R10"/>
    <mergeCell ref="A10:B10"/>
    <mergeCell ref="K6:L6"/>
    <mergeCell ref="M6:N6"/>
    <mergeCell ref="O6:P6"/>
    <mergeCell ref="C7:P7"/>
    <mergeCell ref="K9:L9"/>
    <mergeCell ref="A11:B11"/>
    <mergeCell ref="A12:P12"/>
    <mergeCell ref="A27:P27"/>
    <mergeCell ref="M9:N9"/>
    <mergeCell ref="A13:B13"/>
    <mergeCell ref="A26:B26"/>
    <mergeCell ref="A28:B28"/>
    <mergeCell ref="A41:B41"/>
    <mergeCell ref="C9:D9"/>
    <mergeCell ref="E9:F9"/>
    <mergeCell ref="G9:H9"/>
    <mergeCell ref="I9:J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42"/>
  <sheetViews>
    <sheetView view="pageBreakPreview" zoomScale="70" zoomScaleSheetLayoutView="70" zoomScalePageLayoutView="0" workbookViewId="0" topLeftCell="A1">
      <selection activeCell="H2" sqref="H2"/>
    </sheetView>
  </sheetViews>
  <sheetFormatPr defaultColWidth="9.140625" defaultRowHeight="15"/>
  <cols>
    <col min="1" max="1" width="14.7109375" style="45" customWidth="1"/>
    <col min="2" max="2" width="24.421875" style="45" customWidth="1"/>
    <col min="3" max="3" width="26.421875" style="45" customWidth="1"/>
    <col min="4" max="4" width="25.28125" style="45" customWidth="1"/>
    <col min="5" max="5" width="26.28125" style="45" customWidth="1"/>
    <col min="6" max="6" width="25.140625" style="45" customWidth="1"/>
    <col min="7" max="7" width="24.421875" style="45" customWidth="1"/>
    <col min="8" max="8" width="28.00390625" style="45" customWidth="1"/>
    <col min="9" max="9" width="15.28125" style="45" customWidth="1"/>
    <col min="10" max="10" width="15.28125" style="0" hidden="1" customWidth="1"/>
  </cols>
  <sheetData>
    <row r="1" spans="1:11" ht="15.75">
      <c r="A1" s="39"/>
      <c r="B1" s="39"/>
      <c r="C1" s="39"/>
      <c r="D1" s="39"/>
      <c r="E1" s="39"/>
      <c r="F1" s="39"/>
      <c r="G1" s="39"/>
      <c r="H1" s="62" t="s">
        <v>168</v>
      </c>
      <c r="I1" s="62"/>
      <c r="J1" s="62"/>
      <c r="K1" s="62"/>
    </row>
    <row r="2" spans="1:11" ht="15.75">
      <c r="A2" s="39"/>
      <c r="B2" s="39"/>
      <c r="C2" s="39"/>
      <c r="D2" s="39"/>
      <c r="E2" s="39"/>
      <c r="F2" s="39"/>
      <c r="G2" s="39"/>
      <c r="H2" s="109" t="s">
        <v>6</v>
      </c>
      <c r="I2" s="26"/>
      <c r="J2" s="27"/>
      <c r="K2" s="27"/>
    </row>
    <row r="3" spans="1:10" ht="15.75">
      <c r="A3" s="39"/>
      <c r="B3" s="39"/>
      <c r="C3" s="39"/>
      <c r="D3" s="39"/>
      <c r="E3" s="39"/>
      <c r="F3" s="39"/>
      <c r="G3" s="39"/>
      <c r="H3" s="39"/>
      <c r="I3" s="39"/>
      <c r="J3" s="2"/>
    </row>
    <row r="4" spans="1:10" ht="21" customHeight="1">
      <c r="A4" s="160" t="s">
        <v>1</v>
      </c>
      <c r="B4" s="161" t="s">
        <v>40</v>
      </c>
      <c r="C4" s="162"/>
      <c r="D4" s="162"/>
      <c r="E4" s="162"/>
      <c r="F4" s="162"/>
      <c r="G4" s="162"/>
      <c r="H4" s="162"/>
      <c r="I4" s="163" t="s">
        <v>25</v>
      </c>
      <c r="J4" s="40"/>
    </row>
    <row r="5" spans="1:11" ht="33.75" customHeight="1">
      <c r="A5" s="160"/>
      <c r="B5" s="17" t="s">
        <v>156</v>
      </c>
      <c r="C5" s="164" t="s">
        <v>10</v>
      </c>
      <c r="D5" s="165"/>
      <c r="E5" s="165"/>
      <c r="F5" s="165"/>
      <c r="G5" s="165"/>
      <c r="H5" s="165"/>
      <c r="I5" s="163"/>
      <c r="J5" s="166" t="s">
        <v>26</v>
      </c>
      <c r="K5" s="19"/>
    </row>
    <row r="6" spans="1:11" ht="30" customHeight="1">
      <c r="A6" s="160"/>
      <c r="B6" s="118" t="s">
        <v>153</v>
      </c>
      <c r="C6" s="169" t="s">
        <v>41</v>
      </c>
      <c r="D6" s="170"/>
      <c r="E6" s="170"/>
      <c r="F6" s="170"/>
      <c r="G6" s="170"/>
      <c r="H6" s="170"/>
      <c r="I6" s="163"/>
      <c r="J6" s="167"/>
      <c r="K6" s="19"/>
    </row>
    <row r="7" spans="1:11" ht="41.25" customHeight="1">
      <c r="A7" s="160"/>
      <c r="B7" s="118" t="s">
        <v>152</v>
      </c>
      <c r="C7" s="66" t="s">
        <v>164</v>
      </c>
      <c r="D7" s="66" t="s">
        <v>159</v>
      </c>
      <c r="E7" s="66" t="s">
        <v>160</v>
      </c>
      <c r="F7" s="66" t="s">
        <v>161</v>
      </c>
      <c r="G7" s="66" t="s">
        <v>162</v>
      </c>
      <c r="H7" s="67" t="s">
        <v>163</v>
      </c>
      <c r="I7" s="163"/>
      <c r="J7" s="167"/>
      <c r="K7" s="19"/>
    </row>
    <row r="8" spans="1:11" ht="24" customHeight="1">
      <c r="A8" s="160"/>
      <c r="B8" s="65" t="s">
        <v>157</v>
      </c>
      <c r="C8" s="169" t="s">
        <v>3</v>
      </c>
      <c r="D8" s="170"/>
      <c r="E8" s="170"/>
      <c r="F8" s="170"/>
      <c r="G8" s="170"/>
      <c r="H8" s="170"/>
      <c r="I8" s="163"/>
      <c r="J8" s="167"/>
      <c r="K8" s="19"/>
    </row>
    <row r="9" spans="1:11" ht="24.75" customHeight="1">
      <c r="A9" s="160"/>
      <c r="B9" s="65" t="s">
        <v>154</v>
      </c>
      <c r="C9" s="171" t="s">
        <v>42</v>
      </c>
      <c r="D9" s="172"/>
      <c r="E9" s="172"/>
      <c r="F9" s="172"/>
      <c r="G9" s="172"/>
      <c r="H9" s="172"/>
      <c r="I9" s="163"/>
      <c r="J9" s="167"/>
      <c r="K9" s="19"/>
    </row>
    <row r="10" spans="1:11" ht="24.75" customHeight="1">
      <c r="A10" s="160"/>
      <c r="B10" s="118" t="s">
        <v>155</v>
      </c>
      <c r="C10" s="41" t="s">
        <v>43</v>
      </c>
      <c r="D10" s="41" t="s">
        <v>44</v>
      </c>
      <c r="E10" s="41" t="s">
        <v>45</v>
      </c>
      <c r="F10" s="41" t="s">
        <v>46</v>
      </c>
      <c r="G10" s="41" t="s">
        <v>47</v>
      </c>
      <c r="H10" s="41" t="s">
        <v>48</v>
      </c>
      <c r="I10" s="163"/>
      <c r="J10" s="167"/>
      <c r="K10" s="19"/>
    </row>
    <row r="11" spans="1:11" s="44" customFormat="1" ht="39" customHeight="1">
      <c r="A11" s="173"/>
      <c r="B11" s="174"/>
      <c r="C11" s="42" t="s">
        <v>151</v>
      </c>
      <c r="D11" s="42" t="s">
        <v>151</v>
      </c>
      <c r="E11" s="42" t="s">
        <v>151</v>
      </c>
      <c r="F11" s="42" t="s">
        <v>151</v>
      </c>
      <c r="G11" s="42" t="s">
        <v>151</v>
      </c>
      <c r="H11" s="42" t="s">
        <v>151</v>
      </c>
      <c r="I11" s="42" t="s">
        <v>24</v>
      </c>
      <c r="J11" s="168"/>
      <c r="K11" s="43"/>
    </row>
    <row r="12" spans="1:11" ht="15.75">
      <c r="A12" s="157">
        <v>1</v>
      </c>
      <c r="B12" s="157"/>
      <c r="C12" s="64">
        <v>2</v>
      </c>
      <c r="D12" s="64">
        <v>3</v>
      </c>
      <c r="E12" s="64">
        <v>4</v>
      </c>
      <c r="F12" s="64">
        <v>5</v>
      </c>
      <c r="G12" s="64">
        <v>6</v>
      </c>
      <c r="H12" s="64">
        <v>7</v>
      </c>
      <c r="I12" s="64">
        <v>8</v>
      </c>
      <c r="J12" s="57">
        <v>9</v>
      </c>
      <c r="K12" s="19"/>
    </row>
    <row r="13" spans="1:11" ht="15.75" customHeight="1">
      <c r="A13" s="158" t="s">
        <v>7</v>
      </c>
      <c r="B13" s="159"/>
      <c r="C13" s="159"/>
      <c r="D13" s="159"/>
      <c r="E13" s="159"/>
      <c r="F13" s="159"/>
      <c r="G13" s="159"/>
      <c r="H13" s="159"/>
      <c r="I13" s="159"/>
      <c r="J13" s="35"/>
      <c r="K13" s="19"/>
    </row>
    <row r="14" spans="1:11" ht="15.75" customHeight="1">
      <c r="A14" s="155" t="s">
        <v>27</v>
      </c>
      <c r="B14" s="155"/>
      <c r="C14" s="58"/>
      <c r="D14" s="58"/>
      <c r="E14" s="58"/>
      <c r="F14" s="58"/>
      <c r="G14" s="58"/>
      <c r="H14" s="58"/>
      <c r="I14" s="59"/>
      <c r="J14" s="60"/>
      <c r="K14" s="19"/>
    </row>
    <row r="15" spans="1:11" ht="15.75" customHeight="1">
      <c r="A15" s="155" t="s">
        <v>28</v>
      </c>
      <c r="B15" s="155"/>
      <c r="C15" s="59"/>
      <c r="D15" s="59"/>
      <c r="E15" s="59"/>
      <c r="F15" s="59">
        <v>1280</v>
      </c>
      <c r="G15" s="59"/>
      <c r="H15" s="59"/>
      <c r="I15" s="59">
        <f>C15+D15+E15+F15+G15+H15</f>
        <v>1280</v>
      </c>
      <c r="J15" s="76">
        <v>20</v>
      </c>
      <c r="K15" s="19"/>
    </row>
    <row r="16" spans="1:11" ht="15.75" customHeight="1">
      <c r="A16" s="155" t="s">
        <v>29</v>
      </c>
      <c r="B16" s="155"/>
      <c r="C16" s="59"/>
      <c r="D16" s="59"/>
      <c r="E16" s="59"/>
      <c r="F16" s="59">
        <v>4768</v>
      </c>
      <c r="G16" s="59"/>
      <c r="H16" s="59">
        <v>1056</v>
      </c>
      <c r="I16" s="59">
        <f>C16+D16+E16+F16+G16+H16</f>
        <v>5824</v>
      </c>
      <c r="J16" s="76">
        <v>180</v>
      </c>
      <c r="K16" s="19"/>
    </row>
    <row r="17" spans="1:11" ht="15.75" customHeight="1">
      <c r="A17" s="155" t="s">
        <v>49</v>
      </c>
      <c r="B17" s="155"/>
      <c r="C17" s="59">
        <v>32</v>
      </c>
      <c r="D17" s="59">
        <v>0</v>
      </c>
      <c r="E17" s="59">
        <v>640</v>
      </c>
      <c r="F17" s="59"/>
      <c r="G17" s="59">
        <v>0</v>
      </c>
      <c r="H17" s="59">
        <v>384</v>
      </c>
      <c r="I17" s="59">
        <f aca="true" t="shared" si="0" ref="I17:I22">C17+D17+E17+F17+G17+H17</f>
        <v>1056</v>
      </c>
      <c r="J17" s="76">
        <v>25</v>
      </c>
      <c r="K17" s="19"/>
    </row>
    <row r="18" spans="1:11" ht="15.75" customHeight="1">
      <c r="A18" s="155" t="s">
        <v>50</v>
      </c>
      <c r="B18" s="155"/>
      <c r="C18" s="59"/>
      <c r="D18" s="59"/>
      <c r="E18" s="59"/>
      <c r="F18" s="59"/>
      <c r="G18" s="59"/>
      <c r="H18" s="59">
        <v>1350</v>
      </c>
      <c r="I18" s="59">
        <f t="shared" si="0"/>
        <v>1350</v>
      </c>
      <c r="J18" s="76">
        <v>30</v>
      </c>
      <c r="K18" s="19"/>
    </row>
    <row r="19" spans="1:11" ht="15.75" customHeight="1">
      <c r="A19" s="155" t="s">
        <v>32</v>
      </c>
      <c r="B19" s="155"/>
      <c r="C19" s="59"/>
      <c r="D19" s="59"/>
      <c r="E19" s="59"/>
      <c r="F19" s="59"/>
      <c r="G19" s="59"/>
      <c r="H19" s="59"/>
      <c r="I19" s="59">
        <f t="shared" si="0"/>
        <v>0</v>
      </c>
      <c r="J19" s="76"/>
      <c r="K19" s="19"/>
    </row>
    <row r="20" spans="1:11" ht="15.75" customHeight="1">
      <c r="A20" s="155" t="s">
        <v>33</v>
      </c>
      <c r="B20" s="155"/>
      <c r="C20" s="59">
        <v>0</v>
      </c>
      <c r="D20" s="59">
        <v>0</v>
      </c>
      <c r="E20" s="59">
        <v>0</v>
      </c>
      <c r="F20" s="59">
        <v>3128</v>
      </c>
      <c r="G20" s="59">
        <v>1292</v>
      </c>
      <c r="H20" s="59">
        <v>0</v>
      </c>
      <c r="I20" s="59">
        <f t="shared" si="0"/>
        <v>4420</v>
      </c>
      <c r="J20" s="76">
        <v>65</v>
      </c>
      <c r="K20" s="19"/>
    </row>
    <row r="21" spans="1:11" ht="15.75" customHeight="1">
      <c r="A21" s="155" t="s">
        <v>34</v>
      </c>
      <c r="B21" s="155"/>
      <c r="C21" s="59"/>
      <c r="D21" s="59"/>
      <c r="E21" s="59"/>
      <c r="F21" s="59"/>
      <c r="G21" s="59"/>
      <c r="H21" s="59"/>
      <c r="I21" s="59">
        <f t="shared" si="0"/>
        <v>0</v>
      </c>
      <c r="J21" s="76"/>
      <c r="K21" s="19"/>
    </row>
    <row r="22" spans="1:11" ht="15.75" customHeight="1">
      <c r="A22" s="155" t="s">
        <v>51</v>
      </c>
      <c r="B22" s="155"/>
      <c r="C22" s="59"/>
      <c r="D22" s="59"/>
      <c r="E22" s="59"/>
      <c r="F22" s="59"/>
      <c r="G22" s="59"/>
      <c r="H22" s="59"/>
      <c r="I22" s="59">
        <f t="shared" si="0"/>
        <v>0</v>
      </c>
      <c r="J22" s="76"/>
      <c r="K22" s="19"/>
    </row>
    <row r="23" spans="1:11" ht="15.75" customHeight="1">
      <c r="A23" s="155" t="s">
        <v>36</v>
      </c>
      <c r="B23" s="155"/>
      <c r="C23" s="59"/>
      <c r="D23" s="59"/>
      <c r="E23" s="59"/>
      <c r="F23" s="59"/>
      <c r="G23" s="59"/>
      <c r="H23" s="59"/>
      <c r="I23" s="59"/>
      <c r="J23" s="76"/>
      <c r="K23" s="19"/>
    </row>
    <row r="24" spans="1:11" ht="15.75" customHeight="1">
      <c r="A24" s="155" t="s">
        <v>37</v>
      </c>
      <c r="B24" s="155"/>
      <c r="C24" s="59"/>
      <c r="D24" s="59">
        <v>1280</v>
      </c>
      <c r="E24" s="59">
        <v>256</v>
      </c>
      <c r="F24" s="59">
        <v>2960</v>
      </c>
      <c r="G24" s="59"/>
      <c r="H24" s="59">
        <v>5344</v>
      </c>
      <c r="I24" s="59">
        <f>SUM(C24:H24)</f>
        <v>9840</v>
      </c>
      <c r="J24" s="76">
        <v>298</v>
      </c>
      <c r="K24" s="19"/>
    </row>
    <row r="25" spans="1:11" ht="15.75" customHeight="1">
      <c r="A25" s="155" t="s">
        <v>52</v>
      </c>
      <c r="B25" s="155"/>
      <c r="C25" s="59"/>
      <c r="D25" s="59"/>
      <c r="E25" s="59"/>
      <c r="F25" s="59"/>
      <c r="G25" s="59"/>
      <c r="H25" s="59"/>
      <c r="I25" s="59"/>
      <c r="J25" s="76"/>
      <c r="K25" s="19"/>
    </row>
    <row r="26" spans="1:11" ht="15.75" customHeight="1">
      <c r="A26" s="155" t="s">
        <v>60</v>
      </c>
      <c r="B26" s="155"/>
      <c r="C26" s="59"/>
      <c r="D26" s="59"/>
      <c r="E26" s="59"/>
      <c r="F26" s="59"/>
      <c r="G26" s="59"/>
      <c r="H26" s="59"/>
      <c r="I26" s="59"/>
      <c r="J26" s="76"/>
      <c r="K26" s="19"/>
    </row>
    <row r="27" spans="1:11" s="44" customFormat="1" ht="15.75" customHeight="1">
      <c r="A27" s="156" t="s">
        <v>25</v>
      </c>
      <c r="B27" s="156"/>
      <c r="C27" s="59">
        <f>SUM(C14:C24)</f>
        <v>32</v>
      </c>
      <c r="D27" s="59">
        <f aca="true" t="shared" si="1" ref="D27:J27">SUM(D14:D24)</f>
        <v>1280</v>
      </c>
      <c r="E27" s="59">
        <f t="shared" si="1"/>
        <v>896</v>
      </c>
      <c r="F27" s="59">
        <f t="shared" si="1"/>
        <v>12136</v>
      </c>
      <c r="G27" s="59">
        <f t="shared" si="1"/>
        <v>1292</v>
      </c>
      <c r="H27" s="59">
        <f t="shared" si="1"/>
        <v>8134</v>
      </c>
      <c r="I27" s="59">
        <f t="shared" si="1"/>
        <v>23770</v>
      </c>
      <c r="J27" s="59">
        <f t="shared" si="1"/>
        <v>618</v>
      </c>
      <c r="K27" s="43"/>
    </row>
    <row r="28" spans="1:10" ht="15.75" customHeight="1">
      <c r="A28" s="175" t="s">
        <v>8</v>
      </c>
      <c r="B28" s="176"/>
      <c r="C28" s="176"/>
      <c r="D28" s="176"/>
      <c r="E28" s="176"/>
      <c r="F28" s="176"/>
      <c r="G28" s="176"/>
      <c r="H28" s="176"/>
      <c r="I28" s="176"/>
      <c r="J28" s="35"/>
    </row>
    <row r="29" spans="1:10" ht="15.75" customHeight="1">
      <c r="A29" s="155" t="s">
        <v>27</v>
      </c>
      <c r="B29" s="155"/>
      <c r="C29" s="58"/>
      <c r="D29" s="58"/>
      <c r="E29" s="58"/>
      <c r="F29" s="58"/>
      <c r="G29" s="58"/>
      <c r="H29" s="58"/>
      <c r="I29" s="59"/>
      <c r="J29" s="60"/>
    </row>
    <row r="30" spans="1:10" ht="15.75" customHeight="1">
      <c r="A30" s="155" t="s">
        <v>28</v>
      </c>
      <c r="B30" s="155"/>
      <c r="C30" s="59">
        <v>0</v>
      </c>
      <c r="D30" s="59">
        <v>0</v>
      </c>
      <c r="E30" s="59">
        <v>504</v>
      </c>
      <c r="F30" s="59">
        <v>4320</v>
      </c>
      <c r="G30" s="59">
        <v>0</v>
      </c>
      <c r="H30" s="59">
        <v>0</v>
      </c>
      <c r="I30" s="59">
        <v>4824</v>
      </c>
      <c r="J30" s="76">
        <v>37</v>
      </c>
    </row>
    <row r="31" spans="1:10" ht="15.75" customHeight="1">
      <c r="A31" s="155" t="s">
        <v>29</v>
      </c>
      <c r="B31" s="155"/>
      <c r="C31" s="59">
        <v>0</v>
      </c>
      <c r="D31" s="59">
        <v>0</v>
      </c>
      <c r="E31" s="59">
        <v>0</v>
      </c>
      <c r="F31" s="59">
        <v>10944</v>
      </c>
      <c r="G31" s="59">
        <v>0</v>
      </c>
      <c r="H31" s="59">
        <v>2304</v>
      </c>
      <c r="I31" s="59">
        <v>13248</v>
      </c>
      <c r="J31" s="76">
        <v>184</v>
      </c>
    </row>
    <row r="32" spans="1:10" ht="15.75" customHeight="1">
      <c r="A32" s="155" t="s">
        <v>49</v>
      </c>
      <c r="B32" s="155"/>
      <c r="C32" s="59">
        <v>72</v>
      </c>
      <c r="D32" s="59">
        <v>0</v>
      </c>
      <c r="E32" s="59">
        <v>1440</v>
      </c>
      <c r="F32" s="59">
        <v>864</v>
      </c>
      <c r="G32" s="59">
        <v>0</v>
      </c>
      <c r="H32" s="59">
        <v>0</v>
      </c>
      <c r="I32" s="59">
        <v>2376</v>
      </c>
      <c r="J32" s="76">
        <v>12</v>
      </c>
    </row>
    <row r="33" spans="1:10" ht="15.75" customHeight="1">
      <c r="A33" s="155" t="s">
        <v>50</v>
      </c>
      <c r="B33" s="155"/>
      <c r="C33" s="59"/>
      <c r="D33" s="59"/>
      <c r="E33" s="59"/>
      <c r="F33" s="59"/>
      <c r="G33" s="59"/>
      <c r="H33" s="59">
        <v>1620</v>
      </c>
      <c r="I33" s="59">
        <v>1620</v>
      </c>
      <c r="J33" s="76">
        <v>15</v>
      </c>
    </row>
    <row r="34" spans="1:10" ht="15.75" customHeight="1">
      <c r="A34" s="155" t="s">
        <v>32</v>
      </c>
      <c r="B34" s="155"/>
      <c r="C34" s="59"/>
      <c r="D34" s="59"/>
      <c r="E34" s="59"/>
      <c r="F34" s="59"/>
      <c r="G34" s="59"/>
      <c r="H34" s="59"/>
      <c r="I34" s="59"/>
      <c r="J34" s="76"/>
    </row>
    <row r="35" spans="1:10" ht="15.75" customHeight="1">
      <c r="A35" s="155" t="s">
        <v>33</v>
      </c>
      <c r="B35" s="155"/>
      <c r="C35" s="59">
        <v>0</v>
      </c>
      <c r="D35" s="59">
        <v>0</v>
      </c>
      <c r="E35" s="59">
        <v>0</v>
      </c>
      <c r="F35" s="59">
        <v>8280</v>
      </c>
      <c r="G35" s="59">
        <v>3420</v>
      </c>
      <c r="H35" s="59">
        <v>0</v>
      </c>
      <c r="I35" s="59">
        <v>11700</v>
      </c>
      <c r="J35" s="76">
        <v>65</v>
      </c>
    </row>
    <row r="36" spans="1:10" ht="15.75" customHeight="1">
      <c r="A36" s="155" t="s">
        <v>34</v>
      </c>
      <c r="B36" s="155"/>
      <c r="C36" s="59"/>
      <c r="D36" s="59"/>
      <c r="E36" s="59"/>
      <c r="F36" s="59"/>
      <c r="G36" s="59"/>
      <c r="H36" s="59"/>
      <c r="I36" s="59"/>
      <c r="J36" s="76"/>
    </row>
    <row r="37" spans="1:10" ht="15.75" customHeight="1">
      <c r="A37" s="155" t="s">
        <v>51</v>
      </c>
      <c r="B37" s="155"/>
      <c r="C37" s="59"/>
      <c r="D37" s="59"/>
      <c r="E37" s="59"/>
      <c r="F37" s="59"/>
      <c r="G37" s="59"/>
      <c r="H37" s="59"/>
      <c r="I37" s="59"/>
      <c r="J37" s="76"/>
    </row>
    <row r="38" spans="1:10" ht="15.75" customHeight="1">
      <c r="A38" s="155" t="s">
        <v>36</v>
      </c>
      <c r="B38" s="155"/>
      <c r="C38" s="59"/>
      <c r="D38" s="59"/>
      <c r="E38" s="59"/>
      <c r="F38" s="59"/>
      <c r="G38" s="59"/>
      <c r="H38" s="59"/>
      <c r="I38" s="59"/>
      <c r="J38" s="76"/>
    </row>
    <row r="39" spans="1:10" ht="15.75" customHeight="1">
      <c r="A39" s="155" t="s">
        <v>37</v>
      </c>
      <c r="B39" s="155"/>
      <c r="C39" s="59"/>
      <c r="D39" s="59"/>
      <c r="E39" s="59">
        <v>576</v>
      </c>
      <c r="F39" s="59">
        <v>5760</v>
      </c>
      <c r="G39" s="59"/>
      <c r="H39" s="59">
        <v>7272</v>
      </c>
      <c r="I39" s="59">
        <f>SUM(C39:H39)</f>
        <v>13608</v>
      </c>
      <c r="J39" s="76">
        <v>197</v>
      </c>
    </row>
    <row r="40" spans="1:10" ht="15.75" customHeight="1">
      <c r="A40" s="155" t="s">
        <v>52</v>
      </c>
      <c r="B40" s="155"/>
      <c r="C40" s="59"/>
      <c r="D40" s="59"/>
      <c r="E40" s="59"/>
      <c r="F40" s="59"/>
      <c r="G40" s="59"/>
      <c r="H40" s="59"/>
      <c r="I40" s="59"/>
      <c r="J40" s="76"/>
    </row>
    <row r="41" spans="1:10" ht="15.75" customHeight="1">
      <c r="A41" s="155" t="s">
        <v>60</v>
      </c>
      <c r="B41" s="155"/>
      <c r="C41" s="59"/>
      <c r="D41" s="59"/>
      <c r="E41" s="59"/>
      <c r="F41" s="59"/>
      <c r="G41" s="59"/>
      <c r="H41" s="59"/>
      <c r="I41" s="59"/>
      <c r="J41" s="76"/>
    </row>
    <row r="42" spans="1:10" ht="15.75" customHeight="1">
      <c r="A42" s="156" t="s">
        <v>25</v>
      </c>
      <c r="B42" s="156"/>
      <c r="C42" s="59">
        <f>SUM(C29:C39)</f>
        <v>72</v>
      </c>
      <c r="D42" s="59">
        <f aca="true" t="shared" si="2" ref="D42:J42">SUM(D29:D39)</f>
        <v>0</v>
      </c>
      <c r="E42" s="59">
        <f t="shared" si="2"/>
        <v>2520</v>
      </c>
      <c r="F42" s="59">
        <f t="shared" si="2"/>
        <v>30168</v>
      </c>
      <c r="G42" s="59">
        <f t="shared" si="2"/>
        <v>3420</v>
      </c>
      <c r="H42" s="59">
        <f t="shared" si="2"/>
        <v>11196</v>
      </c>
      <c r="I42" s="59">
        <f t="shared" si="2"/>
        <v>47376</v>
      </c>
      <c r="J42" s="59">
        <f t="shared" si="2"/>
        <v>510</v>
      </c>
    </row>
    <row r="43" ht="24.75" customHeight="1"/>
  </sheetData>
  <sheetProtection/>
  <mergeCells count="40">
    <mergeCell ref="A40:B40"/>
    <mergeCell ref="A41:B41"/>
    <mergeCell ref="A42:B42"/>
    <mergeCell ref="A34:B34"/>
    <mergeCell ref="A35:B35"/>
    <mergeCell ref="A36:B36"/>
    <mergeCell ref="A37:B37"/>
    <mergeCell ref="A38:B38"/>
    <mergeCell ref="A39:B39"/>
    <mergeCell ref="A28:I28"/>
    <mergeCell ref="A29:B29"/>
    <mergeCell ref="A30:B30"/>
    <mergeCell ref="A31:B31"/>
    <mergeCell ref="A32:B32"/>
    <mergeCell ref="A33:B33"/>
    <mergeCell ref="A4:A10"/>
    <mergeCell ref="B4:H4"/>
    <mergeCell ref="I4:I10"/>
    <mergeCell ref="C5:H5"/>
    <mergeCell ref="J5:J11"/>
    <mergeCell ref="C6:H6"/>
    <mergeCell ref="C8:H8"/>
    <mergeCell ref="C9:H9"/>
    <mergeCell ref="A11:B11"/>
    <mergeCell ref="A12:B12"/>
    <mergeCell ref="A13:I13"/>
    <mergeCell ref="A14:B14"/>
    <mergeCell ref="A15:B15"/>
    <mergeCell ref="A16:B16"/>
    <mergeCell ref="A17:B17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23:B23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P42"/>
  <sheetViews>
    <sheetView view="pageBreakPreview" zoomScale="72" zoomScaleSheetLayoutView="72" zoomScalePageLayoutView="0" workbookViewId="0" topLeftCell="A1">
      <selection activeCell="L5" sqref="L5"/>
    </sheetView>
  </sheetViews>
  <sheetFormatPr defaultColWidth="9.140625" defaultRowHeight="15"/>
  <cols>
    <col min="1" max="1" width="4.00390625" style="46" customWidth="1"/>
    <col min="2" max="2" width="21.8515625" style="46" customWidth="1"/>
    <col min="3" max="3" width="24.7109375" style="50" customWidth="1"/>
    <col min="4" max="4" width="25.421875" style="50" customWidth="1"/>
    <col min="5" max="5" width="25.28125" style="46" customWidth="1"/>
    <col min="6" max="6" width="23.421875" style="46" customWidth="1"/>
    <col min="7" max="7" width="25.57421875" style="46" customWidth="1"/>
    <col min="8" max="8" width="25.7109375" style="46" customWidth="1"/>
    <col min="9" max="9" width="27.421875" style="50" customWidth="1"/>
    <col min="10" max="10" width="10.00390625" style="46" hidden="1" customWidth="1"/>
    <col min="11" max="16384" width="9.140625" style="46" customWidth="1"/>
  </cols>
  <sheetData>
    <row r="1" spans="1:10" ht="18.75">
      <c r="A1" s="177"/>
      <c r="B1" s="177"/>
      <c r="C1" s="177"/>
      <c r="D1" s="177"/>
      <c r="E1" s="177"/>
      <c r="F1" s="177"/>
      <c r="H1" s="62" t="s">
        <v>166</v>
      </c>
      <c r="I1" s="62"/>
      <c r="J1" s="72"/>
    </row>
    <row r="2" spans="1:10" ht="18.75">
      <c r="A2" s="47"/>
      <c r="B2" s="47"/>
      <c r="C2" s="127"/>
      <c r="D2" s="127"/>
      <c r="E2" s="47"/>
      <c r="F2" s="47"/>
      <c r="H2" s="109" t="s">
        <v>61</v>
      </c>
      <c r="I2" s="26"/>
      <c r="J2" s="22"/>
    </row>
    <row r="3" spans="1:10" ht="15">
      <c r="A3" s="48"/>
      <c r="B3" s="49"/>
      <c r="C3" s="49"/>
      <c r="D3" s="49"/>
      <c r="E3" s="49"/>
      <c r="F3" s="49"/>
      <c r="J3" s="2"/>
    </row>
    <row r="4" spans="1:10" ht="15">
      <c r="A4" s="185"/>
      <c r="B4" s="178" t="s">
        <v>9</v>
      </c>
      <c r="C4" s="178"/>
      <c r="D4" s="178"/>
      <c r="E4" s="178"/>
      <c r="F4" s="178"/>
      <c r="G4" s="178"/>
      <c r="H4" s="178"/>
      <c r="I4" s="179" t="s">
        <v>5</v>
      </c>
      <c r="J4" s="180" t="s">
        <v>26</v>
      </c>
    </row>
    <row r="5" spans="1:10" ht="39" customHeight="1">
      <c r="A5" s="185"/>
      <c r="B5" s="17" t="s">
        <v>156</v>
      </c>
      <c r="C5" s="187" t="s">
        <v>10</v>
      </c>
      <c r="D5" s="188"/>
      <c r="E5" s="188"/>
      <c r="F5" s="188"/>
      <c r="G5" s="188"/>
      <c r="H5" s="189"/>
      <c r="I5" s="179"/>
      <c r="J5" s="181"/>
    </row>
    <row r="6" spans="1:250" ht="25.5">
      <c r="A6" s="185"/>
      <c r="B6" s="73" t="s">
        <v>152</v>
      </c>
      <c r="C6" s="119" t="s">
        <v>164</v>
      </c>
      <c r="D6" s="119" t="s">
        <v>159</v>
      </c>
      <c r="E6" s="119" t="s">
        <v>160</v>
      </c>
      <c r="F6" s="119" t="s">
        <v>161</v>
      </c>
      <c r="G6" s="119" t="s">
        <v>162</v>
      </c>
      <c r="H6" s="123" t="s">
        <v>163</v>
      </c>
      <c r="I6" s="179"/>
      <c r="J6" s="18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</row>
    <row r="7" spans="1:250" ht="24.75" customHeight="1">
      <c r="A7" s="185"/>
      <c r="B7" s="73" t="s">
        <v>153</v>
      </c>
      <c r="C7" s="190" t="s">
        <v>53</v>
      </c>
      <c r="D7" s="191"/>
      <c r="E7" s="191"/>
      <c r="F7" s="191"/>
      <c r="G7" s="191"/>
      <c r="H7" s="192"/>
      <c r="I7" s="179"/>
      <c r="J7" s="18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</row>
    <row r="8" spans="1:250" ht="15" customHeight="1">
      <c r="A8" s="185"/>
      <c r="B8" s="73" t="s">
        <v>157</v>
      </c>
      <c r="C8" s="190" t="s">
        <v>3</v>
      </c>
      <c r="D8" s="191"/>
      <c r="E8" s="191"/>
      <c r="F8" s="191"/>
      <c r="G8" s="191"/>
      <c r="H8" s="192"/>
      <c r="I8" s="179"/>
      <c r="J8" s="18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</row>
    <row r="9" spans="1:250" ht="25.5">
      <c r="A9" s="185"/>
      <c r="B9" s="121" t="s">
        <v>154</v>
      </c>
      <c r="C9" s="193" t="s">
        <v>54</v>
      </c>
      <c r="D9" s="194"/>
      <c r="E9" s="194"/>
      <c r="F9" s="194"/>
      <c r="G9" s="194"/>
      <c r="H9" s="195"/>
      <c r="I9" s="179"/>
      <c r="J9" s="18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</row>
    <row r="10" spans="1:250" ht="15">
      <c r="A10" s="185"/>
      <c r="B10" s="73" t="s">
        <v>155</v>
      </c>
      <c r="C10" s="128" t="s">
        <v>62</v>
      </c>
      <c r="D10" s="128" t="s">
        <v>63</v>
      </c>
      <c r="E10" s="90" t="s">
        <v>64</v>
      </c>
      <c r="F10" s="89" t="s">
        <v>55</v>
      </c>
      <c r="G10" s="89" t="s">
        <v>56</v>
      </c>
      <c r="H10" s="89" t="s">
        <v>57</v>
      </c>
      <c r="I10" s="179"/>
      <c r="J10" s="181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</row>
    <row r="11" spans="1:250" ht="24" customHeight="1">
      <c r="A11" s="185" t="s">
        <v>1</v>
      </c>
      <c r="B11" s="185"/>
      <c r="C11" s="42" t="s">
        <v>165</v>
      </c>
      <c r="D11" s="42" t="s">
        <v>165</v>
      </c>
      <c r="E11" s="42" t="s">
        <v>165</v>
      </c>
      <c r="F11" s="42" t="s">
        <v>165</v>
      </c>
      <c r="G11" s="42" t="s">
        <v>165</v>
      </c>
      <c r="H11" s="42" t="s">
        <v>165</v>
      </c>
      <c r="I11" s="75" t="s">
        <v>24</v>
      </c>
      <c r="J11" s="182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</row>
    <row r="12" spans="1:250" ht="15">
      <c r="A12" s="186">
        <v>1</v>
      </c>
      <c r="B12" s="186"/>
      <c r="C12" s="122">
        <v>2</v>
      </c>
      <c r="D12" s="122">
        <v>3</v>
      </c>
      <c r="E12" s="88">
        <v>4</v>
      </c>
      <c r="F12" s="88">
        <v>5</v>
      </c>
      <c r="G12" s="88">
        <v>6</v>
      </c>
      <c r="H12" s="88">
        <v>7</v>
      </c>
      <c r="I12" s="54">
        <v>8</v>
      </c>
      <c r="J12" s="78">
        <v>9</v>
      </c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</row>
    <row r="13" spans="1:250" ht="15.75" customHeight="1">
      <c r="A13" s="183" t="s">
        <v>7</v>
      </c>
      <c r="B13" s="183"/>
      <c r="C13" s="183"/>
      <c r="D13" s="183"/>
      <c r="E13" s="183"/>
      <c r="F13" s="183"/>
      <c r="G13" s="183"/>
      <c r="H13" s="183"/>
      <c r="I13" s="183"/>
      <c r="J13" s="35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</row>
    <row r="14" spans="1:10" ht="15.75" customHeight="1">
      <c r="A14" s="77" t="s">
        <v>27</v>
      </c>
      <c r="B14" s="77"/>
      <c r="C14" s="120"/>
      <c r="D14" s="120"/>
      <c r="E14" s="86"/>
      <c r="F14" s="59"/>
      <c r="G14" s="59"/>
      <c r="H14" s="59"/>
      <c r="I14" s="55">
        <f>C14+D14+E14+F14+G14+H14</f>
        <v>0</v>
      </c>
      <c r="J14" s="60"/>
    </row>
    <row r="15" spans="1:10" ht="15.75" customHeight="1">
      <c r="A15" s="77" t="s">
        <v>28</v>
      </c>
      <c r="B15" s="77"/>
      <c r="C15" s="120">
        <v>0</v>
      </c>
      <c r="D15" s="55">
        <v>96</v>
      </c>
      <c r="E15" s="55">
        <v>800</v>
      </c>
      <c r="F15" s="55">
        <v>2272</v>
      </c>
      <c r="G15" s="55">
        <v>0</v>
      </c>
      <c r="H15" s="55">
        <v>160</v>
      </c>
      <c r="I15" s="55">
        <f>C15+D15+E15+F15+G15+H15</f>
        <v>3328</v>
      </c>
      <c r="J15" s="76">
        <v>84</v>
      </c>
    </row>
    <row r="16" spans="1:10" ht="15.75" customHeight="1">
      <c r="A16" s="77" t="s">
        <v>29</v>
      </c>
      <c r="B16" s="77"/>
      <c r="C16" s="126"/>
      <c r="D16" s="126"/>
      <c r="E16" s="97"/>
      <c r="F16" s="98">
        <v>96</v>
      </c>
      <c r="G16" s="98">
        <v>0</v>
      </c>
      <c r="H16" s="98">
        <v>32</v>
      </c>
      <c r="I16" s="98">
        <f aca="true" t="shared" si="0" ref="I16:I26">C16+D16+E16+F16+G16+H16</f>
        <v>128</v>
      </c>
      <c r="J16" s="99">
        <v>4</v>
      </c>
    </row>
    <row r="17" spans="1:10" ht="15.75" customHeight="1">
      <c r="A17" s="77" t="s">
        <v>30</v>
      </c>
      <c r="B17" s="77"/>
      <c r="C17" s="126"/>
      <c r="D17" s="126"/>
      <c r="E17" s="100"/>
      <c r="F17" s="100"/>
      <c r="G17" s="100"/>
      <c r="H17" s="100"/>
      <c r="I17" s="98">
        <f t="shared" si="0"/>
        <v>0</v>
      </c>
      <c r="J17" s="100"/>
    </row>
    <row r="18" spans="1:10" ht="15.75" customHeight="1">
      <c r="A18" s="77" t="s">
        <v>31</v>
      </c>
      <c r="B18" s="77"/>
      <c r="C18" s="120"/>
      <c r="D18" s="120"/>
      <c r="E18" s="86"/>
      <c r="F18" s="59"/>
      <c r="G18" s="59"/>
      <c r="H18" s="59"/>
      <c r="I18" s="55">
        <f t="shared" si="0"/>
        <v>0</v>
      </c>
      <c r="J18" s="76"/>
    </row>
    <row r="19" spans="1:10" ht="15.75" customHeight="1">
      <c r="A19" s="77" t="s">
        <v>32</v>
      </c>
      <c r="B19" s="77"/>
      <c r="C19" s="120">
        <v>32</v>
      </c>
      <c r="D19" s="55">
        <v>0</v>
      </c>
      <c r="E19" s="55">
        <v>128</v>
      </c>
      <c r="F19" s="55">
        <v>896</v>
      </c>
      <c r="G19" s="55">
        <v>0</v>
      </c>
      <c r="H19" s="55">
        <v>160</v>
      </c>
      <c r="I19" s="55">
        <f t="shared" si="0"/>
        <v>1216</v>
      </c>
      <c r="J19" s="76">
        <v>38</v>
      </c>
    </row>
    <row r="20" spans="1:10" ht="15.75" customHeight="1">
      <c r="A20" s="77" t="s">
        <v>33</v>
      </c>
      <c r="B20" s="77"/>
      <c r="C20" s="120"/>
      <c r="D20" s="120"/>
      <c r="E20" s="86"/>
      <c r="F20" s="55"/>
      <c r="G20" s="55"/>
      <c r="H20" s="55"/>
      <c r="I20" s="55">
        <f t="shared" si="0"/>
        <v>0</v>
      </c>
      <c r="J20" s="76"/>
    </row>
    <row r="21" spans="1:10" ht="15.75" customHeight="1">
      <c r="A21" s="77" t="s">
        <v>34</v>
      </c>
      <c r="B21" s="77"/>
      <c r="C21" s="120"/>
      <c r="D21" s="120"/>
      <c r="E21" s="86"/>
      <c r="F21" s="55"/>
      <c r="G21" s="55"/>
      <c r="H21" s="55"/>
      <c r="I21" s="55">
        <f t="shared" si="0"/>
        <v>0</v>
      </c>
      <c r="J21" s="76">
        <v>8</v>
      </c>
    </row>
    <row r="22" spans="1:10" ht="15.75" customHeight="1">
      <c r="A22" s="77" t="s">
        <v>35</v>
      </c>
      <c r="B22" s="77"/>
      <c r="C22" s="120"/>
      <c r="D22" s="120"/>
      <c r="E22" s="86"/>
      <c r="F22" s="55"/>
      <c r="G22" s="55"/>
      <c r="H22" s="55"/>
      <c r="I22" s="55">
        <f t="shared" si="0"/>
        <v>0</v>
      </c>
      <c r="J22" s="76"/>
    </row>
    <row r="23" spans="1:10" ht="15.75" customHeight="1">
      <c r="A23" s="77" t="s">
        <v>36</v>
      </c>
      <c r="B23" s="77"/>
      <c r="C23" s="120"/>
      <c r="D23" s="120">
        <v>0</v>
      </c>
      <c r="E23" s="79">
        <v>128</v>
      </c>
      <c r="F23" s="59">
        <v>288</v>
      </c>
      <c r="G23" s="59">
        <v>0</v>
      </c>
      <c r="H23" s="59">
        <v>0</v>
      </c>
      <c r="I23" s="55">
        <f t="shared" si="0"/>
        <v>416</v>
      </c>
      <c r="J23" s="76">
        <v>13</v>
      </c>
    </row>
    <row r="24" spans="1:10" s="96" customFormat="1" ht="15.75" customHeight="1">
      <c r="A24" s="77" t="s">
        <v>37</v>
      </c>
      <c r="B24" s="77"/>
      <c r="C24" s="124"/>
      <c r="D24" s="124"/>
      <c r="E24" s="124"/>
      <c r="F24" s="125"/>
      <c r="G24" s="125"/>
      <c r="H24" s="125"/>
      <c r="I24" s="125">
        <f t="shared" si="0"/>
        <v>0</v>
      </c>
      <c r="J24" s="76"/>
    </row>
    <row r="25" spans="1:10" ht="15.75" customHeight="1">
      <c r="A25" s="77" t="s">
        <v>52</v>
      </c>
      <c r="B25" s="77"/>
      <c r="C25" s="120"/>
      <c r="D25" s="120"/>
      <c r="E25" s="86"/>
      <c r="F25" s="55"/>
      <c r="G25" s="55"/>
      <c r="H25" s="55"/>
      <c r="I25" s="55">
        <f t="shared" si="0"/>
        <v>0</v>
      </c>
      <c r="J25" s="55"/>
    </row>
    <row r="26" spans="1:10" ht="15.75" customHeight="1">
      <c r="A26" s="77" t="s">
        <v>60</v>
      </c>
      <c r="B26" s="61"/>
      <c r="C26" s="120"/>
      <c r="D26" s="120"/>
      <c r="E26" s="86"/>
      <c r="F26" s="55"/>
      <c r="G26" s="55"/>
      <c r="H26" s="55"/>
      <c r="I26" s="55">
        <f t="shared" si="0"/>
        <v>0</v>
      </c>
      <c r="J26" s="76"/>
    </row>
    <row r="27" spans="1:250" ht="15.75" customHeight="1">
      <c r="A27" s="184" t="s">
        <v>5</v>
      </c>
      <c r="B27" s="184"/>
      <c r="C27" s="120">
        <f aca="true" t="shared" si="1" ref="C27:H27">SUM(C14:C26)</f>
        <v>32</v>
      </c>
      <c r="D27" s="120">
        <f t="shared" si="1"/>
        <v>96</v>
      </c>
      <c r="E27" s="79">
        <f t="shared" si="1"/>
        <v>1056</v>
      </c>
      <c r="F27" s="79">
        <f t="shared" si="1"/>
        <v>3552</v>
      </c>
      <c r="G27" s="79">
        <f t="shared" si="1"/>
        <v>0</v>
      </c>
      <c r="H27" s="79">
        <f t="shared" si="1"/>
        <v>352</v>
      </c>
      <c r="I27" s="55">
        <f>F27+G27+H27</f>
        <v>3904</v>
      </c>
      <c r="J27" s="76">
        <f>SUM(J14:J26)</f>
        <v>147</v>
      </c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</row>
    <row r="28" spans="1:10" ht="15.75" customHeight="1">
      <c r="A28" s="183" t="s">
        <v>8</v>
      </c>
      <c r="B28" s="183"/>
      <c r="C28" s="183"/>
      <c r="D28" s="183"/>
      <c r="E28" s="183"/>
      <c r="F28" s="183"/>
      <c r="G28" s="183"/>
      <c r="H28" s="183"/>
      <c r="I28" s="183"/>
      <c r="J28" s="35"/>
    </row>
    <row r="29" spans="1:10" ht="15.75" customHeight="1">
      <c r="A29" s="77" t="s">
        <v>27</v>
      </c>
      <c r="B29" s="77"/>
      <c r="C29" s="120"/>
      <c r="D29" s="120"/>
      <c r="E29" s="86"/>
      <c r="F29" s="59"/>
      <c r="G29" s="59"/>
      <c r="H29" s="59"/>
      <c r="I29" s="55">
        <f>C29+D29+E29+F29+G29+H29</f>
        <v>0</v>
      </c>
      <c r="J29" s="76"/>
    </row>
    <row r="30" spans="1:10" ht="15.75" customHeight="1">
      <c r="A30" s="77" t="s">
        <v>28</v>
      </c>
      <c r="B30" s="77"/>
      <c r="C30" s="120"/>
      <c r="D30" s="55">
        <v>216</v>
      </c>
      <c r="E30" s="55">
        <v>1296</v>
      </c>
      <c r="F30" s="55">
        <v>3672</v>
      </c>
      <c r="G30" s="55">
        <v>0</v>
      </c>
      <c r="H30" s="55">
        <v>360</v>
      </c>
      <c r="I30" s="55">
        <f>C30+D30+E30+F30+G30+H30</f>
        <v>5544</v>
      </c>
      <c r="J30" s="76">
        <v>67</v>
      </c>
    </row>
    <row r="31" spans="1:10" ht="15.75" customHeight="1">
      <c r="A31" s="77" t="s">
        <v>29</v>
      </c>
      <c r="B31" s="77"/>
      <c r="C31" s="120"/>
      <c r="D31" s="120"/>
      <c r="E31" s="86"/>
      <c r="F31" s="55">
        <v>216</v>
      </c>
      <c r="G31" s="55">
        <v>0</v>
      </c>
      <c r="H31" s="55">
        <v>72</v>
      </c>
      <c r="I31" s="55">
        <f aca="true" t="shared" si="2" ref="I31:I41">C31+D31+E31+F31+G31+H31</f>
        <v>288</v>
      </c>
      <c r="J31" s="76">
        <v>4</v>
      </c>
    </row>
    <row r="32" spans="1:10" ht="15.75" customHeight="1">
      <c r="A32" s="77" t="s">
        <v>30</v>
      </c>
      <c r="B32" s="77"/>
      <c r="C32" s="120"/>
      <c r="D32" s="120"/>
      <c r="E32" s="87"/>
      <c r="F32" s="87"/>
      <c r="G32" s="87"/>
      <c r="H32" s="87"/>
      <c r="I32" s="55">
        <f t="shared" si="2"/>
        <v>0</v>
      </c>
      <c r="J32" s="87"/>
    </row>
    <row r="33" spans="1:10" ht="15.75" customHeight="1">
      <c r="A33" s="77" t="s">
        <v>31</v>
      </c>
      <c r="B33" s="77"/>
      <c r="C33" s="120"/>
      <c r="D33" s="120"/>
      <c r="E33" s="86"/>
      <c r="F33" s="59"/>
      <c r="G33" s="59"/>
      <c r="H33" s="59"/>
      <c r="I33" s="55">
        <f t="shared" si="2"/>
        <v>0</v>
      </c>
      <c r="J33" s="76"/>
    </row>
    <row r="34" spans="1:10" ht="15.75" customHeight="1">
      <c r="A34" s="77" t="s">
        <v>32</v>
      </c>
      <c r="B34" s="77"/>
      <c r="C34" s="120">
        <v>32</v>
      </c>
      <c r="D34" s="55"/>
      <c r="E34" s="55">
        <v>248</v>
      </c>
      <c r="F34" s="55">
        <v>2192</v>
      </c>
      <c r="G34" s="55">
        <v>0</v>
      </c>
      <c r="H34" s="55">
        <v>320</v>
      </c>
      <c r="I34" s="55">
        <f t="shared" si="2"/>
        <v>2792</v>
      </c>
      <c r="J34" s="76">
        <v>38</v>
      </c>
    </row>
    <row r="35" spans="1:10" ht="15.75" customHeight="1">
      <c r="A35" s="77" t="s">
        <v>33</v>
      </c>
      <c r="B35" s="77"/>
      <c r="C35" s="120"/>
      <c r="D35" s="120"/>
      <c r="E35" s="86"/>
      <c r="F35" s="55"/>
      <c r="G35" s="55"/>
      <c r="H35" s="55"/>
      <c r="I35" s="55">
        <f t="shared" si="2"/>
        <v>0</v>
      </c>
      <c r="J35" s="76"/>
    </row>
    <row r="36" spans="1:10" ht="15.75" customHeight="1">
      <c r="A36" s="77" t="s">
        <v>34</v>
      </c>
      <c r="B36" s="77"/>
      <c r="C36" s="120"/>
      <c r="D36" s="120"/>
      <c r="E36" s="86"/>
      <c r="F36" s="55"/>
      <c r="G36" s="55"/>
      <c r="H36" s="55"/>
      <c r="I36" s="55">
        <f t="shared" si="2"/>
        <v>0</v>
      </c>
      <c r="J36" s="76"/>
    </row>
    <row r="37" spans="1:10" ht="15.75" customHeight="1">
      <c r="A37" s="77" t="s">
        <v>35</v>
      </c>
      <c r="B37" s="77"/>
      <c r="C37" s="120"/>
      <c r="D37" s="120"/>
      <c r="E37" s="86"/>
      <c r="F37" s="55"/>
      <c r="G37" s="55"/>
      <c r="H37" s="55"/>
      <c r="I37" s="55">
        <f t="shared" si="2"/>
        <v>0</v>
      </c>
      <c r="J37" s="76"/>
    </row>
    <row r="38" spans="1:10" ht="15.75" customHeight="1">
      <c r="A38" s="77" t="s">
        <v>36</v>
      </c>
      <c r="B38" s="77"/>
      <c r="C38" s="120"/>
      <c r="D38" s="120">
        <v>0</v>
      </c>
      <c r="E38" s="79">
        <v>288</v>
      </c>
      <c r="F38" s="59">
        <v>648</v>
      </c>
      <c r="G38" s="59">
        <v>0</v>
      </c>
      <c r="H38" s="59">
        <v>0</v>
      </c>
      <c r="I38" s="55">
        <f t="shared" si="2"/>
        <v>936</v>
      </c>
      <c r="J38" s="76">
        <v>13</v>
      </c>
    </row>
    <row r="39" spans="1:10" ht="15.75" customHeight="1">
      <c r="A39" s="77" t="s">
        <v>37</v>
      </c>
      <c r="B39" s="77"/>
      <c r="C39" s="120"/>
      <c r="D39" s="120"/>
      <c r="E39" s="79"/>
      <c r="F39" s="55"/>
      <c r="G39" s="55"/>
      <c r="H39" s="55"/>
      <c r="I39" s="55">
        <f t="shared" si="2"/>
        <v>0</v>
      </c>
      <c r="J39" s="76"/>
    </row>
    <row r="40" spans="1:10" ht="15.75" customHeight="1">
      <c r="A40" s="77" t="s">
        <v>52</v>
      </c>
      <c r="B40" s="77"/>
      <c r="C40" s="120"/>
      <c r="D40" s="120"/>
      <c r="E40" s="86"/>
      <c r="F40" s="55"/>
      <c r="G40" s="55"/>
      <c r="H40" s="55"/>
      <c r="I40" s="55">
        <f t="shared" si="2"/>
        <v>0</v>
      </c>
      <c r="J40" s="55"/>
    </row>
    <row r="41" spans="1:10" ht="15.75" customHeight="1">
      <c r="A41" s="74" t="s">
        <v>60</v>
      </c>
      <c r="B41" s="61"/>
      <c r="C41" s="120"/>
      <c r="D41" s="120"/>
      <c r="E41" s="86"/>
      <c r="F41" s="55"/>
      <c r="G41" s="55"/>
      <c r="H41" s="55"/>
      <c r="I41" s="55">
        <f t="shared" si="2"/>
        <v>0</v>
      </c>
      <c r="J41" s="76"/>
    </row>
    <row r="42" spans="1:10" ht="15.75" customHeight="1">
      <c r="A42" s="184" t="s">
        <v>5</v>
      </c>
      <c r="B42" s="184"/>
      <c r="C42" s="120">
        <f aca="true" t="shared" si="3" ref="C42:H42">SUM(C29:C41)</f>
        <v>32</v>
      </c>
      <c r="D42" s="120">
        <f t="shared" si="3"/>
        <v>216</v>
      </c>
      <c r="E42" s="79">
        <f t="shared" si="3"/>
        <v>1832</v>
      </c>
      <c r="F42" s="79">
        <f t="shared" si="3"/>
        <v>6728</v>
      </c>
      <c r="G42" s="79">
        <f t="shared" si="3"/>
        <v>0</v>
      </c>
      <c r="H42" s="79">
        <f t="shared" si="3"/>
        <v>752</v>
      </c>
      <c r="I42" s="55">
        <f>F42+G42+H42</f>
        <v>7480</v>
      </c>
      <c r="J42" s="76">
        <f>SUM(J29:J41)</f>
        <v>122</v>
      </c>
    </row>
  </sheetData>
  <sheetProtection/>
  <mergeCells count="15">
    <mergeCell ref="A42:B42"/>
    <mergeCell ref="C5:H5"/>
    <mergeCell ref="C7:H7"/>
    <mergeCell ref="C8:H8"/>
    <mergeCell ref="C9:H9"/>
    <mergeCell ref="A1:F1"/>
    <mergeCell ref="B4:H4"/>
    <mergeCell ref="I4:I10"/>
    <mergeCell ref="J4:J11"/>
    <mergeCell ref="A28:I28"/>
    <mergeCell ref="A27:B27"/>
    <mergeCell ref="A13:I13"/>
    <mergeCell ref="A11:B11"/>
    <mergeCell ref="A12:B12"/>
    <mergeCell ref="A4:A10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Q171"/>
  <sheetViews>
    <sheetView zoomScale="55" zoomScaleNormal="55" zoomScalePageLayoutView="0" workbookViewId="0" topLeftCell="A1">
      <pane ySplit="6" topLeftCell="A7" activePane="bottomLeft" state="frozen"/>
      <selection pane="topLeft" activeCell="A7" sqref="A7"/>
      <selection pane="bottomLeft" activeCell="K3" sqref="K3"/>
    </sheetView>
  </sheetViews>
  <sheetFormatPr defaultColWidth="13.28125" defaultRowHeight="15"/>
  <cols>
    <col min="1" max="1" width="12.8515625" style="2" customWidth="1"/>
    <col min="2" max="2" width="41.00390625" style="2" customWidth="1"/>
    <col min="3" max="3" width="13.8515625" style="16" customWidth="1"/>
    <col min="4" max="4" width="15.00390625" style="16" customWidth="1"/>
    <col min="5" max="6" width="13.8515625" style="16" customWidth="1"/>
    <col min="7" max="7" width="13.140625" style="16" customWidth="1"/>
    <col min="8" max="9" width="14.7109375" style="16" customWidth="1"/>
    <col min="10" max="11" width="14.421875" style="16" customWidth="1"/>
    <col min="12" max="13" width="15.28125" style="16" customWidth="1"/>
    <col min="14" max="14" width="15.57421875" style="16" customWidth="1"/>
    <col min="15" max="15" width="13.7109375" style="130" customWidth="1"/>
    <col min="16" max="16" width="13.7109375" style="136" customWidth="1"/>
    <col min="17" max="225" width="9.140625" style="2" customWidth="1"/>
    <col min="226" max="16384" width="13.28125" style="2" customWidth="1"/>
  </cols>
  <sheetData>
    <row r="1" spans="1:17" ht="22.5" customHeight="1">
      <c r="A1" s="207"/>
      <c r="B1" s="207"/>
      <c r="C1" s="102"/>
      <c r="D1" s="103"/>
      <c r="E1" s="103"/>
      <c r="F1" s="103"/>
      <c r="G1" s="103"/>
      <c r="H1" s="103"/>
      <c r="I1" s="104"/>
      <c r="J1" s="104"/>
      <c r="K1" s="1"/>
      <c r="L1" s="1"/>
      <c r="M1" s="1" t="s">
        <v>167</v>
      </c>
      <c r="N1" s="105"/>
      <c r="O1" s="105"/>
      <c r="P1" s="131"/>
      <c r="Q1" s="106"/>
    </row>
    <row r="2" spans="1:16" ht="32.25" customHeight="1">
      <c r="A2" s="3" t="s">
        <v>67</v>
      </c>
      <c r="B2" s="3"/>
      <c r="C2" s="107"/>
      <c r="D2" s="107"/>
      <c r="E2" s="104"/>
      <c r="F2" s="104"/>
      <c r="G2" s="108"/>
      <c r="H2" s="108"/>
      <c r="I2" s="108"/>
      <c r="J2" s="108"/>
      <c r="K2" s="104"/>
      <c r="L2" s="104"/>
      <c r="M2" s="109"/>
      <c r="N2" s="109"/>
      <c r="O2" s="110"/>
      <c r="P2" s="132"/>
    </row>
    <row r="3" spans="1:16" ht="21.75" customHeight="1">
      <c r="A3" s="108"/>
      <c r="B3" s="108"/>
      <c r="C3" s="108"/>
      <c r="D3" s="108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8"/>
      <c r="P3" s="133"/>
    </row>
    <row r="4" spans="1:16" ht="25.5" customHeight="1">
      <c r="A4" s="206" t="s">
        <v>1</v>
      </c>
      <c r="B4" s="153" t="s">
        <v>9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</row>
    <row r="5" spans="1:17" ht="33" customHeight="1">
      <c r="A5" s="206"/>
      <c r="B5" s="17" t="s">
        <v>156</v>
      </c>
      <c r="C5" s="208" t="s">
        <v>58</v>
      </c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4"/>
    </row>
    <row r="6" spans="1:225" ht="42.75" customHeight="1">
      <c r="A6" s="206"/>
      <c r="B6" s="94" t="s">
        <v>152</v>
      </c>
      <c r="C6" s="143" t="s">
        <v>11</v>
      </c>
      <c r="D6" s="143"/>
      <c r="E6" s="143" t="s">
        <v>12</v>
      </c>
      <c r="F6" s="143"/>
      <c r="G6" s="143" t="s">
        <v>13</v>
      </c>
      <c r="H6" s="143"/>
      <c r="I6" s="143" t="s">
        <v>14</v>
      </c>
      <c r="J6" s="143"/>
      <c r="K6" s="143" t="s">
        <v>15</v>
      </c>
      <c r="L6" s="143"/>
      <c r="M6" s="143" t="s">
        <v>16</v>
      </c>
      <c r="N6" s="143"/>
      <c r="O6" s="143" t="s">
        <v>5</v>
      </c>
      <c r="P6" s="143"/>
      <c r="Q6" s="8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</row>
    <row r="7" spans="1:225" ht="28.5" customHeight="1">
      <c r="A7" s="206"/>
      <c r="B7" s="94" t="s">
        <v>153</v>
      </c>
      <c r="C7" s="143" t="s">
        <v>17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7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</row>
    <row r="8" spans="1:225" ht="32.25" customHeight="1">
      <c r="A8" s="206"/>
      <c r="B8" s="118" t="s">
        <v>154</v>
      </c>
      <c r="C8" s="149" t="s">
        <v>4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9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</row>
    <row r="9" spans="1:225" ht="31.5" customHeight="1">
      <c r="A9" s="206"/>
      <c r="B9" s="94" t="s">
        <v>0</v>
      </c>
      <c r="C9" s="18" t="s">
        <v>18</v>
      </c>
      <c r="D9" s="18"/>
      <c r="E9" s="18" t="s">
        <v>19</v>
      </c>
      <c r="F9" s="18"/>
      <c r="G9" s="18" t="s">
        <v>20</v>
      </c>
      <c r="H9" s="18"/>
      <c r="I9" s="18" t="s">
        <v>21</v>
      </c>
      <c r="J9" s="18"/>
      <c r="K9" s="18" t="s">
        <v>22</v>
      </c>
      <c r="L9" s="18"/>
      <c r="M9" s="18" t="s">
        <v>23</v>
      </c>
      <c r="N9" s="18"/>
      <c r="O9" s="204" t="s">
        <v>68</v>
      </c>
      <c r="P9" s="205"/>
      <c r="Q9" s="10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</row>
    <row r="10" spans="1:225" ht="48.75" customHeight="1">
      <c r="A10" s="206"/>
      <c r="B10" s="206"/>
      <c r="C10" s="32" t="s">
        <v>147</v>
      </c>
      <c r="D10" s="32" t="s">
        <v>148</v>
      </c>
      <c r="E10" s="32" t="s">
        <v>147</v>
      </c>
      <c r="F10" s="32" t="s">
        <v>148</v>
      </c>
      <c r="G10" s="32" t="s">
        <v>147</v>
      </c>
      <c r="H10" s="32" t="s">
        <v>148</v>
      </c>
      <c r="I10" s="32" t="s">
        <v>147</v>
      </c>
      <c r="J10" s="32" t="s">
        <v>148</v>
      </c>
      <c r="K10" s="32" t="s">
        <v>147</v>
      </c>
      <c r="L10" s="32" t="s">
        <v>148</v>
      </c>
      <c r="M10" s="32" t="s">
        <v>147</v>
      </c>
      <c r="N10" s="32" t="s">
        <v>148</v>
      </c>
      <c r="O10" s="32" t="s">
        <v>147</v>
      </c>
      <c r="P10" s="134" t="s">
        <v>148</v>
      </c>
      <c r="Q10" s="12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</row>
    <row r="11" spans="1:225" ht="18.75" customHeight="1">
      <c r="A11" s="206">
        <v>1</v>
      </c>
      <c r="B11" s="206"/>
      <c r="C11" s="111">
        <v>2</v>
      </c>
      <c r="D11" s="111">
        <v>3</v>
      </c>
      <c r="E11" s="111">
        <v>4</v>
      </c>
      <c r="F11" s="111">
        <v>5</v>
      </c>
      <c r="G11" s="111">
        <v>6</v>
      </c>
      <c r="H11" s="111">
        <v>7</v>
      </c>
      <c r="I11" s="111">
        <v>8</v>
      </c>
      <c r="J11" s="111">
        <v>9</v>
      </c>
      <c r="K11" s="111">
        <v>10</v>
      </c>
      <c r="L11" s="111">
        <v>11</v>
      </c>
      <c r="M11" s="111">
        <v>12</v>
      </c>
      <c r="N11" s="111">
        <v>13</v>
      </c>
      <c r="O11" s="111">
        <v>14</v>
      </c>
      <c r="P11" s="135">
        <v>15</v>
      </c>
      <c r="Q11" s="14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</row>
    <row r="12" spans="1:225" ht="25.5" customHeight="1">
      <c r="A12" s="202" t="s">
        <v>7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14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</row>
    <row r="13" spans="1:17" s="114" customFormat="1" ht="48.75" customHeight="1">
      <c r="A13" s="197" t="s">
        <v>69</v>
      </c>
      <c r="B13" s="197"/>
      <c r="C13" s="112">
        <v>12480</v>
      </c>
      <c r="D13" s="112">
        <v>11520</v>
      </c>
      <c r="E13" s="112"/>
      <c r="F13" s="112">
        <v>1920</v>
      </c>
      <c r="G13" s="112">
        <v>3840</v>
      </c>
      <c r="H13" s="112">
        <v>7680</v>
      </c>
      <c r="I13" s="112">
        <v>17280</v>
      </c>
      <c r="J13" s="112">
        <v>3840</v>
      </c>
      <c r="K13" s="112">
        <v>1920</v>
      </c>
      <c r="L13" s="112"/>
      <c r="M13" s="112">
        <v>4800</v>
      </c>
      <c r="N13" s="112"/>
      <c r="O13" s="112">
        <f>C13+E13+G13+I13+K13+M13</f>
        <v>40320</v>
      </c>
      <c r="P13" s="129">
        <f>D13+F13+H13+J13+L13+N13</f>
        <v>24960</v>
      </c>
      <c r="Q13" s="113"/>
    </row>
    <row r="14" spans="1:17" ht="48.75" customHeight="1">
      <c r="A14" s="197" t="s">
        <v>70</v>
      </c>
      <c r="B14" s="197"/>
      <c r="C14" s="112"/>
      <c r="D14" s="112"/>
      <c r="E14" s="112"/>
      <c r="F14" s="112"/>
      <c r="G14" s="112"/>
      <c r="H14" s="112"/>
      <c r="I14" s="112"/>
      <c r="J14" s="112">
        <v>3648</v>
      </c>
      <c r="K14" s="112"/>
      <c r="L14" s="112"/>
      <c r="M14" s="112"/>
      <c r="N14" s="112">
        <v>4992</v>
      </c>
      <c r="O14" s="112"/>
      <c r="P14" s="129">
        <f aca="true" t="shared" si="0" ref="O14:P77">D14+F14+H14+J14+L14+N14</f>
        <v>8640</v>
      </c>
      <c r="Q14" s="5"/>
    </row>
    <row r="15" spans="1:17" ht="48.75" customHeight="1">
      <c r="A15" s="197" t="s">
        <v>71</v>
      </c>
      <c r="B15" s="197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>
        <v>4800</v>
      </c>
      <c r="O15" s="112"/>
      <c r="P15" s="129">
        <f t="shared" si="0"/>
        <v>4800</v>
      </c>
      <c r="Q15" s="5"/>
    </row>
    <row r="16" spans="1:17" ht="48.75" customHeight="1">
      <c r="A16" s="203" t="s">
        <v>72</v>
      </c>
      <c r="B16" s="203"/>
      <c r="C16" s="112"/>
      <c r="D16" s="112"/>
      <c r="E16" s="112"/>
      <c r="F16" s="112"/>
      <c r="G16" s="112"/>
      <c r="H16" s="112"/>
      <c r="I16" s="112"/>
      <c r="J16" s="112">
        <v>3840</v>
      </c>
      <c r="K16" s="112"/>
      <c r="L16" s="112"/>
      <c r="M16" s="112"/>
      <c r="N16" s="112"/>
      <c r="O16" s="112"/>
      <c r="P16" s="129">
        <f t="shared" si="0"/>
        <v>3840</v>
      </c>
      <c r="Q16" s="5"/>
    </row>
    <row r="17" spans="1:17" ht="48.75" customHeight="1">
      <c r="A17" s="200" t="s">
        <v>73</v>
      </c>
      <c r="B17" s="200"/>
      <c r="C17" s="112"/>
      <c r="D17" s="112"/>
      <c r="E17" s="112"/>
      <c r="F17" s="112"/>
      <c r="G17" s="112"/>
      <c r="H17" s="112">
        <v>6720</v>
      </c>
      <c r="I17" s="112"/>
      <c r="J17" s="112"/>
      <c r="K17" s="112"/>
      <c r="L17" s="112"/>
      <c r="M17" s="112"/>
      <c r="N17" s="112"/>
      <c r="O17" s="112"/>
      <c r="P17" s="129">
        <f t="shared" si="0"/>
        <v>6720</v>
      </c>
      <c r="Q17" s="5"/>
    </row>
    <row r="18" spans="1:17" ht="48.75" customHeight="1">
      <c r="A18" s="197" t="s">
        <v>74</v>
      </c>
      <c r="B18" s="197"/>
      <c r="C18" s="112"/>
      <c r="D18" s="112"/>
      <c r="E18" s="112"/>
      <c r="F18" s="112">
        <v>960</v>
      </c>
      <c r="G18" s="112"/>
      <c r="H18" s="112"/>
      <c r="I18" s="112"/>
      <c r="J18" s="112">
        <v>4800</v>
      </c>
      <c r="K18" s="112"/>
      <c r="L18" s="112"/>
      <c r="M18" s="112"/>
      <c r="N18" s="112"/>
      <c r="O18" s="112"/>
      <c r="P18" s="129">
        <f t="shared" si="0"/>
        <v>5760</v>
      </c>
      <c r="Q18" s="5"/>
    </row>
    <row r="19" spans="1:17" ht="48.75" customHeight="1">
      <c r="A19" s="197" t="s">
        <v>75</v>
      </c>
      <c r="B19" s="197"/>
      <c r="C19" s="112"/>
      <c r="D19" s="112">
        <v>1920</v>
      </c>
      <c r="E19" s="112"/>
      <c r="F19" s="112">
        <v>960</v>
      </c>
      <c r="G19" s="112"/>
      <c r="H19" s="112"/>
      <c r="I19" s="112"/>
      <c r="J19" s="112">
        <v>1920</v>
      </c>
      <c r="K19" s="112"/>
      <c r="L19" s="112"/>
      <c r="M19" s="112"/>
      <c r="N19" s="112"/>
      <c r="O19" s="112">
        <f t="shared" si="0"/>
        <v>0</v>
      </c>
      <c r="P19" s="129">
        <f t="shared" si="0"/>
        <v>4800</v>
      </c>
      <c r="Q19" s="5"/>
    </row>
    <row r="20" spans="1:17" s="116" customFormat="1" ht="48.75" customHeight="1">
      <c r="A20" s="200" t="s">
        <v>76</v>
      </c>
      <c r="B20" s="200"/>
      <c r="C20" s="117"/>
      <c r="D20" s="117"/>
      <c r="E20" s="117"/>
      <c r="F20" s="117"/>
      <c r="G20" s="117"/>
      <c r="H20" s="117">
        <v>1920</v>
      </c>
      <c r="I20" s="117"/>
      <c r="J20" s="117">
        <v>1920</v>
      </c>
      <c r="K20" s="117"/>
      <c r="L20" s="117"/>
      <c r="M20" s="117"/>
      <c r="N20" s="117"/>
      <c r="O20" s="117">
        <f t="shared" si="0"/>
        <v>0</v>
      </c>
      <c r="P20" s="129">
        <f t="shared" si="0"/>
        <v>3840</v>
      </c>
      <c r="Q20" s="115"/>
    </row>
    <row r="21" spans="1:17" ht="48.75" customHeight="1">
      <c r="A21" s="197" t="s">
        <v>77</v>
      </c>
      <c r="B21" s="197"/>
      <c r="C21" s="112"/>
      <c r="D21" s="112"/>
      <c r="E21" s="112"/>
      <c r="F21" s="112">
        <v>6912</v>
      </c>
      <c r="G21" s="112"/>
      <c r="H21" s="112">
        <v>960</v>
      </c>
      <c r="I21" s="112"/>
      <c r="J21" s="112"/>
      <c r="K21" s="112"/>
      <c r="L21" s="112">
        <v>960</v>
      </c>
      <c r="M21" s="112"/>
      <c r="N21" s="112"/>
      <c r="O21" s="112">
        <f t="shared" si="0"/>
        <v>0</v>
      </c>
      <c r="P21" s="129">
        <f t="shared" si="0"/>
        <v>8832</v>
      </c>
      <c r="Q21" s="5"/>
    </row>
    <row r="22" spans="1:17" ht="48.75" customHeight="1">
      <c r="A22" s="197" t="s">
        <v>78</v>
      </c>
      <c r="B22" s="197"/>
      <c r="C22" s="112"/>
      <c r="D22" s="112">
        <v>1920</v>
      </c>
      <c r="E22" s="112"/>
      <c r="F22" s="112"/>
      <c r="G22" s="112"/>
      <c r="H22" s="112">
        <v>3840</v>
      </c>
      <c r="I22" s="112"/>
      <c r="J22" s="112">
        <v>960</v>
      </c>
      <c r="K22" s="112"/>
      <c r="L22" s="112"/>
      <c r="M22" s="112"/>
      <c r="N22" s="112"/>
      <c r="O22" s="112">
        <f t="shared" si="0"/>
        <v>0</v>
      </c>
      <c r="P22" s="129">
        <f t="shared" si="0"/>
        <v>6720</v>
      </c>
      <c r="Q22" s="5"/>
    </row>
    <row r="23" spans="1:17" ht="48.75" customHeight="1">
      <c r="A23" s="197" t="s">
        <v>79</v>
      </c>
      <c r="B23" s="197"/>
      <c r="C23" s="112"/>
      <c r="D23" s="112"/>
      <c r="E23" s="112"/>
      <c r="F23" s="112">
        <v>960</v>
      </c>
      <c r="G23" s="112"/>
      <c r="H23" s="112">
        <v>3840</v>
      </c>
      <c r="I23" s="112"/>
      <c r="J23" s="112">
        <v>960</v>
      </c>
      <c r="K23" s="112"/>
      <c r="L23" s="112"/>
      <c r="M23" s="112"/>
      <c r="N23" s="112">
        <v>960</v>
      </c>
      <c r="O23" s="112">
        <f t="shared" si="0"/>
        <v>0</v>
      </c>
      <c r="P23" s="129">
        <f t="shared" si="0"/>
        <v>6720</v>
      </c>
      <c r="Q23" s="5"/>
    </row>
    <row r="24" spans="1:17" ht="48.75" customHeight="1">
      <c r="A24" s="200" t="s">
        <v>80</v>
      </c>
      <c r="B24" s="200"/>
      <c r="C24" s="112"/>
      <c r="D24" s="112">
        <v>1920</v>
      </c>
      <c r="E24" s="112"/>
      <c r="F24" s="112"/>
      <c r="G24" s="112"/>
      <c r="H24" s="112">
        <v>960</v>
      </c>
      <c r="I24" s="112"/>
      <c r="J24" s="112">
        <v>3840</v>
      </c>
      <c r="K24" s="112"/>
      <c r="L24" s="112"/>
      <c r="M24" s="112"/>
      <c r="N24" s="112"/>
      <c r="O24" s="112">
        <f t="shared" si="0"/>
        <v>0</v>
      </c>
      <c r="P24" s="129">
        <f t="shared" si="0"/>
        <v>6720</v>
      </c>
      <c r="Q24" s="5"/>
    </row>
    <row r="25" spans="1:17" ht="48.75" customHeight="1">
      <c r="A25" s="197" t="s">
        <v>81</v>
      </c>
      <c r="B25" s="197"/>
      <c r="C25" s="112"/>
      <c r="D25" s="112">
        <v>1920</v>
      </c>
      <c r="E25" s="112"/>
      <c r="F25" s="112">
        <v>1920</v>
      </c>
      <c r="G25" s="112"/>
      <c r="H25" s="112">
        <v>4800</v>
      </c>
      <c r="I25" s="112"/>
      <c r="J25" s="112"/>
      <c r="K25" s="112"/>
      <c r="L25" s="112">
        <v>1920</v>
      </c>
      <c r="M25" s="112"/>
      <c r="N25" s="112"/>
      <c r="O25" s="112">
        <f t="shared" si="0"/>
        <v>0</v>
      </c>
      <c r="P25" s="129">
        <f t="shared" si="0"/>
        <v>10560</v>
      </c>
      <c r="Q25" s="5"/>
    </row>
    <row r="26" spans="1:17" ht="48.75" customHeight="1">
      <c r="A26" s="197" t="s">
        <v>82</v>
      </c>
      <c r="B26" s="197"/>
      <c r="C26" s="112"/>
      <c r="D26" s="112"/>
      <c r="E26" s="112"/>
      <c r="F26" s="112">
        <v>960</v>
      </c>
      <c r="G26" s="112"/>
      <c r="H26" s="112">
        <v>960</v>
      </c>
      <c r="I26" s="112"/>
      <c r="J26" s="112"/>
      <c r="K26" s="112"/>
      <c r="L26" s="112"/>
      <c r="M26" s="112"/>
      <c r="N26" s="112">
        <v>3840</v>
      </c>
      <c r="O26" s="112">
        <f t="shared" si="0"/>
        <v>0</v>
      </c>
      <c r="P26" s="129">
        <f t="shared" si="0"/>
        <v>5760</v>
      </c>
      <c r="Q26" s="5"/>
    </row>
    <row r="27" spans="1:17" ht="48.75" customHeight="1">
      <c r="A27" s="197" t="s">
        <v>83</v>
      </c>
      <c r="B27" s="197"/>
      <c r="C27" s="112"/>
      <c r="D27" s="112"/>
      <c r="E27" s="112"/>
      <c r="F27" s="112"/>
      <c r="G27" s="112"/>
      <c r="H27" s="112">
        <v>2880</v>
      </c>
      <c r="I27" s="112"/>
      <c r="J27" s="112"/>
      <c r="K27" s="112"/>
      <c r="L27" s="112">
        <v>1920</v>
      </c>
      <c r="M27" s="112"/>
      <c r="N27" s="112">
        <v>1920</v>
      </c>
      <c r="O27" s="112">
        <f t="shared" si="0"/>
        <v>0</v>
      </c>
      <c r="P27" s="129">
        <f t="shared" si="0"/>
        <v>6720</v>
      </c>
      <c r="Q27" s="5"/>
    </row>
    <row r="28" spans="1:17" ht="48.75" customHeight="1">
      <c r="A28" s="197" t="s">
        <v>84</v>
      </c>
      <c r="B28" s="197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>
        <v>5760</v>
      </c>
      <c r="O28" s="112"/>
      <c r="P28" s="129">
        <f t="shared" si="0"/>
        <v>5760</v>
      </c>
      <c r="Q28" s="5"/>
    </row>
    <row r="29" spans="1:17" ht="48.75" customHeight="1">
      <c r="A29" s="197" t="s">
        <v>85</v>
      </c>
      <c r="B29" s="197"/>
      <c r="C29" s="112"/>
      <c r="D29" s="112"/>
      <c r="E29" s="112"/>
      <c r="F29" s="112"/>
      <c r="G29" s="112"/>
      <c r="H29" s="112">
        <v>7680</v>
      </c>
      <c r="I29" s="112"/>
      <c r="J29" s="112"/>
      <c r="K29" s="112"/>
      <c r="L29" s="112"/>
      <c r="M29" s="112"/>
      <c r="N29" s="112"/>
      <c r="O29" s="112">
        <f t="shared" si="0"/>
        <v>0</v>
      </c>
      <c r="P29" s="129">
        <f t="shared" si="0"/>
        <v>7680</v>
      </c>
      <c r="Q29" s="5"/>
    </row>
    <row r="30" spans="1:17" ht="48.75" customHeight="1">
      <c r="A30" s="197" t="s">
        <v>86</v>
      </c>
      <c r="B30" s="197"/>
      <c r="C30" s="112"/>
      <c r="D30" s="112">
        <v>2560</v>
      </c>
      <c r="E30" s="112"/>
      <c r="F30" s="112">
        <v>5376</v>
      </c>
      <c r="G30" s="112"/>
      <c r="H30" s="112"/>
      <c r="I30" s="112"/>
      <c r="J30" s="112">
        <v>2304</v>
      </c>
      <c r="K30" s="112"/>
      <c r="L30" s="112">
        <v>2880</v>
      </c>
      <c r="M30" s="112"/>
      <c r="N30" s="112"/>
      <c r="O30" s="112">
        <f t="shared" si="0"/>
        <v>0</v>
      </c>
      <c r="P30" s="129">
        <f t="shared" si="0"/>
        <v>13120</v>
      </c>
      <c r="Q30" s="5"/>
    </row>
    <row r="31" spans="1:17" ht="48.75" customHeight="1">
      <c r="A31" s="197" t="s">
        <v>87</v>
      </c>
      <c r="B31" s="197"/>
      <c r="C31" s="112"/>
      <c r="D31" s="112">
        <v>960</v>
      </c>
      <c r="E31" s="112"/>
      <c r="F31" s="112"/>
      <c r="G31" s="112"/>
      <c r="H31" s="112">
        <v>960</v>
      </c>
      <c r="I31" s="112"/>
      <c r="J31" s="112">
        <v>960</v>
      </c>
      <c r="K31" s="112"/>
      <c r="L31" s="112"/>
      <c r="M31" s="112"/>
      <c r="N31" s="112">
        <v>960</v>
      </c>
      <c r="O31" s="112">
        <f t="shared" si="0"/>
        <v>0</v>
      </c>
      <c r="P31" s="129">
        <f t="shared" si="0"/>
        <v>3840</v>
      </c>
      <c r="Q31" s="5"/>
    </row>
    <row r="32" spans="1:17" ht="48.75" customHeight="1">
      <c r="A32" s="197" t="s">
        <v>88</v>
      </c>
      <c r="B32" s="197"/>
      <c r="C32" s="112">
        <v>24000</v>
      </c>
      <c r="D32" s="112"/>
      <c r="E32" s="112">
        <v>960</v>
      </c>
      <c r="F32" s="112">
        <v>4608</v>
      </c>
      <c r="G32" s="112"/>
      <c r="H32" s="112"/>
      <c r="I32" s="112"/>
      <c r="J32" s="112"/>
      <c r="K32" s="112"/>
      <c r="L32" s="112"/>
      <c r="M32" s="112"/>
      <c r="N32" s="112"/>
      <c r="O32" s="112">
        <f t="shared" si="0"/>
        <v>24960</v>
      </c>
      <c r="P32" s="129">
        <f t="shared" si="0"/>
        <v>4608</v>
      </c>
      <c r="Q32" s="5"/>
    </row>
    <row r="33" spans="1:17" ht="48.75" customHeight="1">
      <c r="A33" s="197" t="s">
        <v>89</v>
      </c>
      <c r="B33" s="197"/>
      <c r="C33" s="112"/>
      <c r="D33" s="112">
        <v>960</v>
      </c>
      <c r="E33" s="112"/>
      <c r="F33" s="112">
        <v>960</v>
      </c>
      <c r="G33" s="112"/>
      <c r="H33" s="112">
        <v>1920</v>
      </c>
      <c r="I33" s="112"/>
      <c r="J33" s="112">
        <v>1920</v>
      </c>
      <c r="K33" s="112"/>
      <c r="L33" s="112">
        <v>1920</v>
      </c>
      <c r="M33" s="112"/>
      <c r="N33" s="112"/>
      <c r="O33" s="112"/>
      <c r="P33" s="129">
        <f t="shared" si="0"/>
        <v>7680</v>
      </c>
      <c r="Q33" s="5"/>
    </row>
    <row r="34" spans="1:17" ht="48.75" customHeight="1">
      <c r="A34" s="200" t="s">
        <v>90</v>
      </c>
      <c r="B34" s="200"/>
      <c r="C34" s="112"/>
      <c r="D34" s="112"/>
      <c r="E34" s="112"/>
      <c r="F34" s="112"/>
      <c r="G34" s="112"/>
      <c r="H34" s="112">
        <v>960</v>
      </c>
      <c r="I34" s="112"/>
      <c r="J34" s="112">
        <v>960</v>
      </c>
      <c r="K34" s="112"/>
      <c r="L34" s="112"/>
      <c r="M34" s="112"/>
      <c r="N34" s="112"/>
      <c r="O34" s="112"/>
      <c r="P34" s="129">
        <f t="shared" si="0"/>
        <v>1920</v>
      </c>
      <c r="Q34" s="5"/>
    </row>
    <row r="35" spans="1:17" ht="48.75" customHeight="1">
      <c r="A35" s="197" t="s">
        <v>91</v>
      </c>
      <c r="B35" s="197"/>
      <c r="C35" s="112"/>
      <c r="D35" s="112"/>
      <c r="E35" s="112"/>
      <c r="F35" s="112"/>
      <c r="G35" s="112"/>
      <c r="H35" s="112">
        <v>6720</v>
      </c>
      <c r="I35" s="112"/>
      <c r="J35" s="112"/>
      <c r="K35" s="112"/>
      <c r="L35" s="112"/>
      <c r="M35" s="112"/>
      <c r="N35" s="112"/>
      <c r="O35" s="112"/>
      <c r="P35" s="129">
        <f t="shared" si="0"/>
        <v>6720</v>
      </c>
      <c r="Q35" s="5"/>
    </row>
    <row r="36" spans="1:17" ht="48.75" customHeight="1">
      <c r="A36" s="197" t="s">
        <v>92</v>
      </c>
      <c r="B36" s="197"/>
      <c r="C36" s="112"/>
      <c r="D36" s="112">
        <v>4480</v>
      </c>
      <c r="E36" s="112"/>
      <c r="F36" s="112"/>
      <c r="G36" s="112"/>
      <c r="H36" s="112">
        <v>1920</v>
      </c>
      <c r="I36" s="112"/>
      <c r="J36" s="112">
        <v>4800</v>
      </c>
      <c r="K36" s="112"/>
      <c r="L36" s="112"/>
      <c r="M36" s="112"/>
      <c r="N36" s="112"/>
      <c r="O36" s="112"/>
      <c r="P36" s="129">
        <f t="shared" si="0"/>
        <v>11200</v>
      </c>
      <c r="Q36" s="5"/>
    </row>
    <row r="37" spans="1:17" ht="48.75" customHeight="1">
      <c r="A37" s="197" t="s">
        <v>93</v>
      </c>
      <c r="B37" s="197"/>
      <c r="C37" s="112"/>
      <c r="D37" s="112">
        <v>960</v>
      </c>
      <c r="E37" s="112"/>
      <c r="F37" s="112">
        <v>960</v>
      </c>
      <c r="G37" s="112"/>
      <c r="H37" s="112">
        <v>960</v>
      </c>
      <c r="I37" s="112"/>
      <c r="J37" s="112">
        <v>2880</v>
      </c>
      <c r="K37" s="112"/>
      <c r="L37" s="112"/>
      <c r="M37" s="112"/>
      <c r="N37" s="112">
        <v>1920</v>
      </c>
      <c r="O37" s="112"/>
      <c r="P37" s="129">
        <f t="shared" si="0"/>
        <v>7680</v>
      </c>
      <c r="Q37" s="5"/>
    </row>
    <row r="38" spans="1:17" ht="48.75" customHeight="1">
      <c r="A38" s="197" t="s">
        <v>94</v>
      </c>
      <c r="B38" s="197"/>
      <c r="C38" s="112"/>
      <c r="D38" s="112">
        <v>1920</v>
      </c>
      <c r="E38" s="112"/>
      <c r="F38" s="112">
        <v>4608</v>
      </c>
      <c r="G38" s="112"/>
      <c r="H38" s="112"/>
      <c r="I38" s="112"/>
      <c r="J38" s="112"/>
      <c r="K38" s="112"/>
      <c r="L38" s="112"/>
      <c r="M38" s="112"/>
      <c r="N38" s="112"/>
      <c r="O38" s="112"/>
      <c r="P38" s="129">
        <f t="shared" si="0"/>
        <v>6528</v>
      </c>
      <c r="Q38" s="5"/>
    </row>
    <row r="39" spans="1:17" ht="48.75" customHeight="1">
      <c r="A39" s="197" t="s">
        <v>95</v>
      </c>
      <c r="B39" s="197"/>
      <c r="C39" s="112"/>
      <c r="D39" s="112"/>
      <c r="E39" s="112"/>
      <c r="F39" s="112"/>
      <c r="G39" s="112"/>
      <c r="H39" s="112">
        <v>960</v>
      </c>
      <c r="I39" s="112"/>
      <c r="J39" s="112">
        <v>960</v>
      </c>
      <c r="K39" s="112"/>
      <c r="L39" s="112">
        <v>5760</v>
      </c>
      <c r="M39" s="112"/>
      <c r="N39" s="112"/>
      <c r="O39" s="112"/>
      <c r="P39" s="129">
        <f t="shared" si="0"/>
        <v>7680</v>
      </c>
      <c r="Q39" s="5"/>
    </row>
    <row r="40" spans="1:17" ht="48.75" customHeight="1">
      <c r="A40" s="199" t="s">
        <v>96</v>
      </c>
      <c r="B40" s="199"/>
      <c r="C40" s="112"/>
      <c r="D40" s="112"/>
      <c r="E40" s="112"/>
      <c r="F40" s="112">
        <v>960</v>
      </c>
      <c r="G40" s="112"/>
      <c r="H40" s="112">
        <v>960</v>
      </c>
      <c r="I40" s="112"/>
      <c r="J40" s="112">
        <v>960</v>
      </c>
      <c r="K40" s="112"/>
      <c r="L40" s="112">
        <v>960</v>
      </c>
      <c r="M40" s="112"/>
      <c r="N40" s="112">
        <v>2880</v>
      </c>
      <c r="O40" s="112"/>
      <c r="P40" s="129">
        <f t="shared" si="0"/>
        <v>6720</v>
      </c>
      <c r="Q40" s="5"/>
    </row>
    <row r="41" spans="1:17" ht="48.75" customHeight="1">
      <c r="A41" s="197" t="s">
        <v>97</v>
      </c>
      <c r="B41" s="197"/>
      <c r="C41" s="112"/>
      <c r="D41" s="112"/>
      <c r="E41" s="112"/>
      <c r="F41" s="112"/>
      <c r="G41" s="112"/>
      <c r="H41" s="112">
        <v>960</v>
      </c>
      <c r="I41" s="112"/>
      <c r="J41" s="112"/>
      <c r="K41" s="112"/>
      <c r="L41" s="112"/>
      <c r="M41" s="112"/>
      <c r="N41" s="112">
        <v>5760</v>
      </c>
      <c r="O41" s="112">
        <f t="shared" si="0"/>
        <v>0</v>
      </c>
      <c r="P41" s="129">
        <f t="shared" si="0"/>
        <v>6720</v>
      </c>
      <c r="Q41" s="5"/>
    </row>
    <row r="42" spans="1:17" ht="48.75" customHeight="1">
      <c r="A42" s="197" t="s">
        <v>98</v>
      </c>
      <c r="B42" s="197"/>
      <c r="C42" s="112"/>
      <c r="D42" s="112"/>
      <c r="E42" s="112"/>
      <c r="F42" s="112"/>
      <c r="G42" s="112"/>
      <c r="H42" s="112">
        <v>1920</v>
      </c>
      <c r="I42" s="112"/>
      <c r="J42" s="112">
        <v>4800</v>
      </c>
      <c r="K42" s="112"/>
      <c r="L42" s="112">
        <v>1920</v>
      </c>
      <c r="M42" s="112"/>
      <c r="N42" s="112"/>
      <c r="O42" s="112">
        <f t="shared" si="0"/>
        <v>0</v>
      </c>
      <c r="P42" s="129">
        <f t="shared" si="0"/>
        <v>8640</v>
      </c>
      <c r="Q42" s="5"/>
    </row>
    <row r="43" spans="1:17" ht="48.75" customHeight="1">
      <c r="A43" s="197" t="s">
        <v>99</v>
      </c>
      <c r="B43" s="197"/>
      <c r="C43" s="112"/>
      <c r="D43" s="112">
        <v>1920</v>
      </c>
      <c r="E43" s="112"/>
      <c r="F43" s="112">
        <v>2304</v>
      </c>
      <c r="G43" s="112"/>
      <c r="H43" s="112">
        <v>1920</v>
      </c>
      <c r="I43" s="112"/>
      <c r="J43" s="112"/>
      <c r="K43" s="112"/>
      <c r="L43" s="112"/>
      <c r="M43" s="112"/>
      <c r="N43" s="112"/>
      <c r="O43" s="112">
        <f t="shared" si="0"/>
        <v>0</v>
      </c>
      <c r="P43" s="129">
        <f t="shared" si="0"/>
        <v>6144</v>
      </c>
      <c r="Q43" s="5"/>
    </row>
    <row r="44" spans="1:17" ht="48.75" customHeight="1">
      <c r="A44" s="197" t="s">
        <v>100</v>
      </c>
      <c r="B44" s="197"/>
      <c r="C44" s="112"/>
      <c r="D44" s="112"/>
      <c r="E44" s="112"/>
      <c r="F44" s="112"/>
      <c r="G44" s="112"/>
      <c r="H44" s="112">
        <v>5760</v>
      </c>
      <c r="I44" s="112"/>
      <c r="J44" s="112"/>
      <c r="K44" s="112"/>
      <c r="L44" s="112"/>
      <c r="M44" s="112"/>
      <c r="N44" s="112"/>
      <c r="O44" s="112">
        <f t="shared" si="0"/>
        <v>0</v>
      </c>
      <c r="P44" s="129">
        <f t="shared" si="0"/>
        <v>5760</v>
      </c>
      <c r="Q44" s="5"/>
    </row>
    <row r="45" spans="1:17" ht="48.75" customHeight="1">
      <c r="A45" s="197" t="s">
        <v>101</v>
      </c>
      <c r="B45" s="197"/>
      <c r="C45" s="112"/>
      <c r="D45" s="112"/>
      <c r="E45" s="112"/>
      <c r="F45" s="112"/>
      <c r="G45" s="112"/>
      <c r="H45" s="112">
        <v>7680</v>
      </c>
      <c r="I45" s="112"/>
      <c r="J45" s="112"/>
      <c r="K45" s="112"/>
      <c r="L45" s="112">
        <v>2880</v>
      </c>
      <c r="M45" s="112"/>
      <c r="N45" s="112"/>
      <c r="O45" s="112">
        <f t="shared" si="0"/>
        <v>0</v>
      </c>
      <c r="P45" s="129">
        <f t="shared" si="0"/>
        <v>10560</v>
      </c>
      <c r="Q45" s="5"/>
    </row>
    <row r="46" spans="1:17" ht="48.75" customHeight="1">
      <c r="A46" s="197" t="s">
        <v>102</v>
      </c>
      <c r="B46" s="197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>
        <v>2880</v>
      </c>
      <c r="O46" s="112">
        <f t="shared" si="0"/>
        <v>0</v>
      </c>
      <c r="P46" s="129">
        <f t="shared" si="0"/>
        <v>2880</v>
      </c>
      <c r="Q46" s="5"/>
    </row>
    <row r="47" spans="1:17" ht="48.75" customHeight="1">
      <c r="A47" s="200" t="s">
        <v>103</v>
      </c>
      <c r="B47" s="200"/>
      <c r="C47" s="112"/>
      <c r="D47" s="112"/>
      <c r="E47" s="112"/>
      <c r="F47" s="112"/>
      <c r="G47" s="112"/>
      <c r="H47" s="112"/>
      <c r="I47" s="112"/>
      <c r="J47" s="112">
        <v>2880</v>
      </c>
      <c r="K47" s="112"/>
      <c r="L47" s="112"/>
      <c r="M47" s="112"/>
      <c r="N47" s="112">
        <v>1920</v>
      </c>
      <c r="O47" s="112">
        <f t="shared" si="0"/>
        <v>0</v>
      </c>
      <c r="P47" s="129">
        <f t="shared" si="0"/>
        <v>4800</v>
      </c>
      <c r="Q47" s="5"/>
    </row>
    <row r="48" spans="1:17" ht="48.75" customHeight="1">
      <c r="A48" s="199" t="s">
        <v>104</v>
      </c>
      <c r="B48" s="199"/>
      <c r="C48" s="112"/>
      <c r="D48" s="112"/>
      <c r="E48" s="112"/>
      <c r="F48" s="112"/>
      <c r="G48" s="112"/>
      <c r="H48" s="112"/>
      <c r="I48" s="112"/>
      <c r="J48" s="112">
        <v>1920</v>
      </c>
      <c r="K48" s="112"/>
      <c r="L48" s="112">
        <v>960</v>
      </c>
      <c r="M48" s="112"/>
      <c r="N48" s="112">
        <v>2880</v>
      </c>
      <c r="O48" s="112">
        <f t="shared" si="0"/>
        <v>0</v>
      </c>
      <c r="P48" s="129">
        <f t="shared" si="0"/>
        <v>5760</v>
      </c>
      <c r="Q48" s="5"/>
    </row>
    <row r="49" spans="1:16" ht="48.75" customHeight="1">
      <c r="A49" s="197" t="s">
        <v>105</v>
      </c>
      <c r="B49" s="197"/>
      <c r="C49" s="112"/>
      <c r="D49" s="112"/>
      <c r="E49" s="112"/>
      <c r="F49" s="112"/>
      <c r="G49" s="112"/>
      <c r="H49" s="112">
        <v>960</v>
      </c>
      <c r="I49" s="112"/>
      <c r="J49" s="112">
        <v>1920</v>
      </c>
      <c r="K49" s="112"/>
      <c r="L49" s="112">
        <v>1920</v>
      </c>
      <c r="M49" s="112"/>
      <c r="N49" s="112">
        <v>1920</v>
      </c>
      <c r="O49" s="112"/>
      <c r="P49" s="129">
        <f t="shared" si="0"/>
        <v>6720</v>
      </c>
    </row>
    <row r="50" spans="1:16" ht="48.75" customHeight="1">
      <c r="A50" s="197" t="s">
        <v>106</v>
      </c>
      <c r="B50" s="197"/>
      <c r="C50" s="112"/>
      <c r="D50" s="112"/>
      <c r="E50" s="112"/>
      <c r="F50" s="112"/>
      <c r="G50" s="112"/>
      <c r="H50" s="112">
        <v>2880</v>
      </c>
      <c r="I50" s="112"/>
      <c r="J50" s="112">
        <v>4800</v>
      </c>
      <c r="K50" s="112"/>
      <c r="L50" s="112">
        <v>1920</v>
      </c>
      <c r="M50" s="112"/>
      <c r="N50" s="112"/>
      <c r="O50" s="112"/>
      <c r="P50" s="129">
        <f t="shared" si="0"/>
        <v>9600</v>
      </c>
    </row>
    <row r="51" spans="1:16" ht="48.75" customHeight="1">
      <c r="A51" s="200" t="s">
        <v>107</v>
      </c>
      <c r="B51" s="200"/>
      <c r="C51" s="112"/>
      <c r="D51" s="112"/>
      <c r="E51" s="112"/>
      <c r="F51" s="112">
        <v>1920</v>
      </c>
      <c r="G51" s="112"/>
      <c r="H51" s="112">
        <v>960</v>
      </c>
      <c r="I51" s="112"/>
      <c r="J51" s="112">
        <v>2880</v>
      </c>
      <c r="K51" s="112"/>
      <c r="L51" s="112"/>
      <c r="M51" s="112"/>
      <c r="N51" s="112">
        <v>960</v>
      </c>
      <c r="O51" s="112"/>
      <c r="P51" s="129">
        <f t="shared" si="0"/>
        <v>6720</v>
      </c>
    </row>
    <row r="52" spans="1:16" ht="48.75" customHeight="1">
      <c r="A52" s="200" t="s">
        <v>108</v>
      </c>
      <c r="B52" s="200"/>
      <c r="C52" s="112"/>
      <c r="D52" s="112"/>
      <c r="E52" s="112"/>
      <c r="F52" s="112"/>
      <c r="G52" s="112"/>
      <c r="H52" s="112"/>
      <c r="I52" s="112"/>
      <c r="J52" s="112"/>
      <c r="K52" s="112"/>
      <c r="L52" s="112">
        <v>3840</v>
      </c>
      <c r="M52" s="112"/>
      <c r="N52" s="112"/>
      <c r="O52" s="112"/>
      <c r="P52" s="129">
        <f t="shared" si="0"/>
        <v>3840</v>
      </c>
    </row>
    <row r="53" spans="1:16" ht="48.75" customHeight="1">
      <c r="A53" s="197" t="s">
        <v>109</v>
      </c>
      <c r="B53" s="197"/>
      <c r="C53" s="112"/>
      <c r="D53" s="112"/>
      <c r="E53" s="112"/>
      <c r="F53" s="112"/>
      <c r="G53" s="112"/>
      <c r="H53" s="112"/>
      <c r="I53" s="112"/>
      <c r="J53" s="112"/>
      <c r="K53" s="112"/>
      <c r="L53" s="112">
        <v>2880</v>
      </c>
      <c r="M53" s="112"/>
      <c r="N53" s="112"/>
      <c r="O53" s="112"/>
      <c r="P53" s="129">
        <f t="shared" si="0"/>
        <v>2880</v>
      </c>
    </row>
    <row r="54" spans="1:16" ht="48.75" customHeight="1">
      <c r="A54" s="197" t="s">
        <v>110</v>
      </c>
      <c r="B54" s="197"/>
      <c r="C54" s="112"/>
      <c r="D54" s="112">
        <v>3840</v>
      </c>
      <c r="E54" s="112"/>
      <c r="F54" s="112"/>
      <c r="G54" s="112"/>
      <c r="H54" s="112">
        <v>2880</v>
      </c>
      <c r="I54" s="112"/>
      <c r="J54" s="112">
        <v>3840</v>
      </c>
      <c r="K54" s="112"/>
      <c r="L54" s="112">
        <v>6720</v>
      </c>
      <c r="M54" s="112"/>
      <c r="N54" s="112"/>
      <c r="O54" s="112"/>
      <c r="P54" s="129">
        <f t="shared" si="0"/>
        <v>17280</v>
      </c>
    </row>
    <row r="55" spans="1:16" ht="48.75" customHeight="1">
      <c r="A55" s="197" t="s">
        <v>111</v>
      </c>
      <c r="B55" s="197"/>
      <c r="C55" s="112"/>
      <c r="D55" s="112"/>
      <c r="E55" s="112"/>
      <c r="F55" s="112"/>
      <c r="G55" s="112"/>
      <c r="H55" s="112">
        <v>960</v>
      </c>
      <c r="I55" s="112"/>
      <c r="J55" s="112">
        <v>2880</v>
      </c>
      <c r="K55" s="112"/>
      <c r="L55" s="112">
        <v>960</v>
      </c>
      <c r="M55" s="112"/>
      <c r="N55" s="112"/>
      <c r="O55" s="112"/>
      <c r="P55" s="129">
        <f t="shared" si="0"/>
        <v>4800</v>
      </c>
    </row>
    <row r="56" spans="1:16" ht="48.75" customHeight="1">
      <c r="A56" s="197" t="s">
        <v>112</v>
      </c>
      <c r="B56" s="197"/>
      <c r="C56" s="112"/>
      <c r="D56" s="112"/>
      <c r="E56" s="112"/>
      <c r="F56" s="112"/>
      <c r="G56" s="112"/>
      <c r="H56" s="112">
        <v>5760</v>
      </c>
      <c r="I56" s="112"/>
      <c r="J56" s="112"/>
      <c r="K56" s="112"/>
      <c r="L56" s="112"/>
      <c r="M56" s="112"/>
      <c r="N56" s="112"/>
      <c r="O56" s="112"/>
      <c r="P56" s="129">
        <f t="shared" si="0"/>
        <v>5760</v>
      </c>
    </row>
    <row r="57" spans="1:16" ht="48.75" customHeight="1">
      <c r="A57" s="197" t="s">
        <v>113</v>
      </c>
      <c r="B57" s="197"/>
      <c r="C57" s="112"/>
      <c r="D57" s="112">
        <v>3840</v>
      </c>
      <c r="E57" s="112"/>
      <c r="F57" s="112">
        <v>2304</v>
      </c>
      <c r="G57" s="112"/>
      <c r="H57" s="112"/>
      <c r="I57" s="112"/>
      <c r="J57" s="112"/>
      <c r="K57" s="112"/>
      <c r="L57" s="112"/>
      <c r="M57" s="112"/>
      <c r="N57" s="112"/>
      <c r="O57" s="112"/>
      <c r="P57" s="129">
        <f t="shared" si="0"/>
        <v>6144</v>
      </c>
    </row>
    <row r="58" spans="1:16" ht="48.75" customHeight="1">
      <c r="A58" s="197" t="s">
        <v>114</v>
      </c>
      <c r="B58" s="197"/>
      <c r="C58" s="112"/>
      <c r="D58" s="112"/>
      <c r="E58" s="112"/>
      <c r="F58" s="112">
        <v>2304</v>
      </c>
      <c r="G58" s="112"/>
      <c r="H58" s="112"/>
      <c r="I58" s="112"/>
      <c r="J58" s="112"/>
      <c r="K58" s="112"/>
      <c r="L58" s="112">
        <v>3840</v>
      </c>
      <c r="M58" s="112"/>
      <c r="N58" s="112">
        <v>960</v>
      </c>
      <c r="O58" s="112"/>
      <c r="P58" s="129">
        <f t="shared" si="0"/>
        <v>7104</v>
      </c>
    </row>
    <row r="59" spans="1:16" ht="48.75" customHeight="1">
      <c r="A59" s="197" t="s">
        <v>115</v>
      </c>
      <c r="B59" s="197"/>
      <c r="C59" s="112"/>
      <c r="D59" s="112"/>
      <c r="E59" s="112"/>
      <c r="F59" s="112"/>
      <c r="G59" s="112"/>
      <c r="H59" s="112">
        <v>1920</v>
      </c>
      <c r="I59" s="112"/>
      <c r="J59" s="112"/>
      <c r="K59" s="112"/>
      <c r="L59" s="112">
        <v>960</v>
      </c>
      <c r="M59" s="112"/>
      <c r="N59" s="112">
        <v>2880</v>
      </c>
      <c r="O59" s="112"/>
      <c r="P59" s="129">
        <f t="shared" si="0"/>
        <v>5760</v>
      </c>
    </row>
    <row r="60" spans="1:16" ht="48.75" customHeight="1">
      <c r="A60" s="197" t="s">
        <v>116</v>
      </c>
      <c r="B60" s="197"/>
      <c r="C60" s="112"/>
      <c r="D60" s="112"/>
      <c r="E60" s="112"/>
      <c r="F60" s="112"/>
      <c r="G60" s="112"/>
      <c r="H60" s="112"/>
      <c r="I60" s="112"/>
      <c r="J60" s="112">
        <v>3840</v>
      </c>
      <c r="K60" s="112"/>
      <c r="L60" s="112">
        <v>2880</v>
      </c>
      <c r="M60" s="112"/>
      <c r="N60" s="112"/>
      <c r="O60" s="112"/>
      <c r="P60" s="129">
        <f t="shared" si="0"/>
        <v>6720</v>
      </c>
    </row>
    <row r="61" spans="1:16" ht="48.75" customHeight="1">
      <c r="A61" s="197" t="s">
        <v>117</v>
      </c>
      <c r="B61" s="197"/>
      <c r="C61" s="112"/>
      <c r="D61" s="112"/>
      <c r="E61" s="112"/>
      <c r="F61" s="112"/>
      <c r="G61" s="112"/>
      <c r="H61" s="112"/>
      <c r="I61" s="112"/>
      <c r="J61" s="112">
        <v>2880</v>
      </c>
      <c r="K61" s="112"/>
      <c r="L61" s="112">
        <v>6720</v>
      </c>
      <c r="M61" s="112"/>
      <c r="N61" s="112"/>
      <c r="O61" s="112"/>
      <c r="P61" s="129">
        <f t="shared" si="0"/>
        <v>9600</v>
      </c>
    </row>
    <row r="62" spans="1:16" ht="48.75" customHeight="1">
      <c r="A62" s="197" t="s">
        <v>118</v>
      </c>
      <c r="B62" s="197"/>
      <c r="C62" s="112"/>
      <c r="D62" s="112"/>
      <c r="E62" s="112"/>
      <c r="F62" s="112"/>
      <c r="G62" s="112"/>
      <c r="H62" s="112">
        <v>3840</v>
      </c>
      <c r="I62" s="112"/>
      <c r="J62" s="112">
        <v>1920</v>
      </c>
      <c r="K62" s="112"/>
      <c r="L62" s="112">
        <v>1920</v>
      </c>
      <c r="M62" s="112"/>
      <c r="N62" s="112"/>
      <c r="O62" s="112"/>
      <c r="P62" s="129">
        <f t="shared" si="0"/>
        <v>7680</v>
      </c>
    </row>
    <row r="63" spans="1:16" ht="48.75" customHeight="1">
      <c r="A63" s="199" t="s">
        <v>119</v>
      </c>
      <c r="B63" s="199"/>
      <c r="C63" s="112"/>
      <c r="D63" s="112">
        <v>4800</v>
      </c>
      <c r="E63" s="112"/>
      <c r="F63" s="112">
        <v>1920</v>
      </c>
      <c r="G63" s="112"/>
      <c r="H63" s="112"/>
      <c r="I63" s="112"/>
      <c r="J63" s="112">
        <v>960</v>
      </c>
      <c r="K63" s="112"/>
      <c r="L63" s="112">
        <v>1920</v>
      </c>
      <c r="M63" s="112"/>
      <c r="N63" s="112"/>
      <c r="O63" s="112"/>
      <c r="P63" s="129">
        <f t="shared" si="0"/>
        <v>9600</v>
      </c>
    </row>
    <row r="64" spans="1:16" ht="48.75" customHeight="1">
      <c r="A64" s="197" t="s">
        <v>120</v>
      </c>
      <c r="B64" s="197"/>
      <c r="C64" s="112"/>
      <c r="D64" s="112"/>
      <c r="E64" s="112"/>
      <c r="F64" s="112"/>
      <c r="G64" s="112"/>
      <c r="H64" s="112">
        <v>6720</v>
      </c>
      <c r="I64" s="112"/>
      <c r="J64" s="112"/>
      <c r="K64" s="112"/>
      <c r="L64" s="112"/>
      <c r="M64" s="112"/>
      <c r="N64" s="112"/>
      <c r="O64" s="112"/>
      <c r="P64" s="129">
        <f t="shared" si="0"/>
        <v>6720</v>
      </c>
    </row>
    <row r="65" spans="1:16" ht="48.75" customHeight="1">
      <c r="A65" s="200" t="s">
        <v>121</v>
      </c>
      <c r="B65" s="200"/>
      <c r="C65" s="112"/>
      <c r="D65" s="112"/>
      <c r="E65" s="112"/>
      <c r="F65" s="112">
        <v>6912</v>
      </c>
      <c r="G65" s="112"/>
      <c r="H65" s="112"/>
      <c r="I65" s="112"/>
      <c r="J65" s="112">
        <v>8640</v>
      </c>
      <c r="K65" s="112"/>
      <c r="L65" s="112"/>
      <c r="M65" s="112"/>
      <c r="N65" s="112"/>
      <c r="O65" s="112"/>
      <c r="P65" s="129">
        <f t="shared" si="0"/>
        <v>15552</v>
      </c>
    </row>
    <row r="66" spans="1:16" ht="48.75" customHeight="1">
      <c r="A66" s="197" t="s">
        <v>122</v>
      </c>
      <c r="B66" s="197"/>
      <c r="C66" s="112"/>
      <c r="D66" s="112">
        <v>1920</v>
      </c>
      <c r="E66" s="112"/>
      <c r="F66" s="112"/>
      <c r="G66" s="112"/>
      <c r="H66" s="112">
        <v>3840</v>
      </c>
      <c r="I66" s="112"/>
      <c r="J66" s="112"/>
      <c r="K66" s="112"/>
      <c r="L66" s="112"/>
      <c r="M66" s="112"/>
      <c r="N66" s="112"/>
      <c r="O66" s="112"/>
      <c r="P66" s="129">
        <f t="shared" si="0"/>
        <v>5760</v>
      </c>
    </row>
    <row r="67" spans="1:16" ht="48.75" customHeight="1">
      <c r="A67" s="199" t="s">
        <v>123</v>
      </c>
      <c r="B67" s="199"/>
      <c r="C67" s="112"/>
      <c r="D67" s="112">
        <v>960</v>
      </c>
      <c r="E67" s="112"/>
      <c r="F67" s="112"/>
      <c r="G67" s="112"/>
      <c r="H67" s="112"/>
      <c r="I67" s="112"/>
      <c r="J67" s="112">
        <v>7680</v>
      </c>
      <c r="K67" s="112"/>
      <c r="L67" s="112"/>
      <c r="M67" s="112"/>
      <c r="N67" s="112"/>
      <c r="O67" s="112"/>
      <c r="P67" s="129">
        <f t="shared" si="0"/>
        <v>8640</v>
      </c>
    </row>
    <row r="68" spans="1:16" ht="48.75" customHeight="1">
      <c r="A68" s="199" t="s">
        <v>124</v>
      </c>
      <c r="B68" s="199"/>
      <c r="C68" s="112"/>
      <c r="D68" s="112">
        <v>2400</v>
      </c>
      <c r="E68" s="112"/>
      <c r="F68" s="112"/>
      <c r="G68" s="112"/>
      <c r="H68" s="112">
        <v>240</v>
      </c>
      <c r="I68" s="112"/>
      <c r="J68" s="112">
        <v>3264</v>
      </c>
      <c r="K68" s="112"/>
      <c r="L68" s="112"/>
      <c r="M68" s="112"/>
      <c r="N68" s="112">
        <v>960</v>
      </c>
      <c r="O68" s="112"/>
      <c r="P68" s="129">
        <f t="shared" si="0"/>
        <v>6864</v>
      </c>
    </row>
    <row r="69" spans="1:16" ht="48.75" customHeight="1">
      <c r="A69" s="199" t="s">
        <v>125</v>
      </c>
      <c r="B69" s="199"/>
      <c r="C69" s="112"/>
      <c r="D69" s="112"/>
      <c r="E69" s="112"/>
      <c r="F69" s="112"/>
      <c r="G69" s="112"/>
      <c r="H69" s="112">
        <v>5760</v>
      </c>
      <c r="I69" s="112"/>
      <c r="J69" s="112">
        <v>4800</v>
      </c>
      <c r="K69" s="112"/>
      <c r="L69" s="112"/>
      <c r="M69" s="112"/>
      <c r="N69" s="112"/>
      <c r="O69" s="112"/>
      <c r="P69" s="129">
        <f t="shared" si="0"/>
        <v>10560</v>
      </c>
    </row>
    <row r="70" spans="1:16" ht="48.75" customHeight="1">
      <c r="A70" s="197" t="s">
        <v>126</v>
      </c>
      <c r="B70" s="197"/>
      <c r="C70" s="112"/>
      <c r="D70" s="112"/>
      <c r="E70" s="112"/>
      <c r="F70" s="112"/>
      <c r="G70" s="112"/>
      <c r="H70" s="112">
        <v>1920</v>
      </c>
      <c r="I70" s="112"/>
      <c r="J70" s="112">
        <v>1920</v>
      </c>
      <c r="K70" s="112"/>
      <c r="L70" s="112">
        <v>3840</v>
      </c>
      <c r="M70" s="112"/>
      <c r="N70" s="112"/>
      <c r="O70" s="112"/>
      <c r="P70" s="129">
        <f t="shared" si="0"/>
        <v>7680</v>
      </c>
    </row>
    <row r="71" spans="1:16" ht="48.75" customHeight="1">
      <c r="A71" s="197" t="s">
        <v>127</v>
      </c>
      <c r="B71" s="197"/>
      <c r="C71" s="112"/>
      <c r="D71" s="112">
        <v>1920</v>
      </c>
      <c r="E71" s="112"/>
      <c r="F71" s="112"/>
      <c r="G71" s="112"/>
      <c r="H71" s="112"/>
      <c r="I71" s="112"/>
      <c r="J71" s="112">
        <v>1920</v>
      </c>
      <c r="K71" s="112"/>
      <c r="L71" s="112"/>
      <c r="M71" s="112"/>
      <c r="N71" s="112">
        <v>5760</v>
      </c>
      <c r="O71" s="112"/>
      <c r="P71" s="129">
        <f t="shared" si="0"/>
        <v>9600</v>
      </c>
    </row>
    <row r="72" spans="1:16" ht="48.75" customHeight="1">
      <c r="A72" s="197" t="s">
        <v>128</v>
      </c>
      <c r="B72" s="197"/>
      <c r="C72" s="112"/>
      <c r="D72" s="112"/>
      <c r="E72" s="112"/>
      <c r="F72" s="112"/>
      <c r="G72" s="112"/>
      <c r="H72" s="112">
        <v>1920</v>
      </c>
      <c r="I72" s="112"/>
      <c r="J72" s="112">
        <v>3840</v>
      </c>
      <c r="K72" s="112"/>
      <c r="L72" s="112">
        <v>2880</v>
      </c>
      <c r="M72" s="112"/>
      <c r="N72" s="112"/>
      <c r="O72" s="112"/>
      <c r="P72" s="129">
        <f t="shared" si="0"/>
        <v>8640</v>
      </c>
    </row>
    <row r="73" spans="1:16" ht="48.75" customHeight="1">
      <c r="A73" s="197" t="s">
        <v>129</v>
      </c>
      <c r="B73" s="197"/>
      <c r="C73" s="112"/>
      <c r="D73" s="112">
        <v>960</v>
      </c>
      <c r="E73" s="112"/>
      <c r="F73" s="112">
        <v>1920</v>
      </c>
      <c r="G73" s="112"/>
      <c r="H73" s="112"/>
      <c r="I73" s="112"/>
      <c r="J73" s="112">
        <v>3840</v>
      </c>
      <c r="K73" s="112"/>
      <c r="L73" s="112">
        <v>1920</v>
      </c>
      <c r="M73" s="112"/>
      <c r="N73" s="112"/>
      <c r="O73" s="112"/>
      <c r="P73" s="129">
        <f t="shared" si="0"/>
        <v>8640</v>
      </c>
    </row>
    <row r="74" spans="1:16" ht="48.75" customHeight="1">
      <c r="A74" s="197" t="s">
        <v>130</v>
      </c>
      <c r="B74" s="197"/>
      <c r="C74" s="112"/>
      <c r="D74" s="112">
        <v>960</v>
      </c>
      <c r="E74" s="112"/>
      <c r="F74" s="112"/>
      <c r="G74" s="112"/>
      <c r="H74" s="112"/>
      <c r="I74" s="112"/>
      <c r="J74" s="112">
        <v>2784</v>
      </c>
      <c r="K74" s="112"/>
      <c r="L74" s="112"/>
      <c r="M74" s="112"/>
      <c r="N74" s="112">
        <v>960</v>
      </c>
      <c r="O74" s="112"/>
      <c r="P74" s="129">
        <f t="shared" si="0"/>
        <v>4704</v>
      </c>
    </row>
    <row r="75" spans="1:16" ht="48.75" customHeight="1">
      <c r="A75" s="197" t="s">
        <v>131</v>
      </c>
      <c r="B75" s="197"/>
      <c r="C75" s="112"/>
      <c r="D75" s="112"/>
      <c r="E75" s="112"/>
      <c r="F75" s="112">
        <v>5760</v>
      </c>
      <c r="G75" s="112"/>
      <c r="H75" s="112">
        <v>5760</v>
      </c>
      <c r="I75" s="112"/>
      <c r="J75" s="112">
        <v>2880</v>
      </c>
      <c r="K75" s="112"/>
      <c r="L75" s="112"/>
      <c r="M75" s="112"/>
      <c r="N75" s="112"/>
      <c r="O75" s="112"/>
      <c r="P75" s="129">
        <f t="shared" si="0"/>
        <v>14400</v>
      </c>
    </row>
    <row r="76" spans="1:16" ht="48.75" customHeight="1">
      <c r="A76" s="197" t="s">
        <v>132</v>
      </c>
      <c r="B76" s="197"/>
      <c r="C76" s="112"/>
      <c r="D76" s="112">
        <v>1920</v>
      </c>
      <c r="E76" s="112"/>
      <c r="F76" s="112"/>
      <c r="G76" s="112"/>
      <c r="H76" s="112">
        <v>1920</v>
      </c>
      <c r="I76" s="112"/>
      <c r="J76" s="112"/>
      <c r="K76" s="112"/>
      <c r="L76" s="112">
        <v>3840</v>
      </c>
      <c r="M76" s="112"/>
      <c r="N76" s="112"/>
      <c r="O76" s="112"/>
      <c r="P76" s="129">
        <f t="shared" si="0"/>
        <v>7680</v>
      </c>
    </row>
    <row r="77" spans="1:16" ht="48.75" customHeight="1">
      <c r="A77" s="197" t="s">
        <v>133</v>
      </c>
      <c r="B77" s="197"/>
      <c r="C77" s="112"/>
      <c r="D77" s="112"/>
      <c r="E77" s="112"/>
      <c r="F77" s="112"/>
      <c r="G77" s="112"/>
      <c r="H77" s="112">
        <v>2880</v>
      </c>
      <c r="I77" s="112"/>
      <c r="J77" s="112"/>
      <c r="K77" s="112"/>
      <c r="L77" s="112">
        <v>1920</v>
      </c>
      <c r="M77" s="112"/>
      <c r="N77" s="112">
        <v>960</v>
      </c>
      <c r="O77" s="112"/>
      <c r="P77" s="129">
        <f t="shared" si="0"/>
        <v>5760</v>
      </c>
    </row>
    <row r="78" spans="1:16" ht="48.75" customHeight="1">
      <c r="A78" s="199" t="s">
        <v>134</v>
      </c>
      <c r="B78" s="199"/>
      <c r="C78" s="112"/>
      <c r="D78" s="112">
        <v>960</v>
      </c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29">
        <f aca="true" t="shared" si="1" ref="O78:P90">D78+F78+H78+J78+L78+N78</f>
        <v>960</v>
      </c>
    </row>
    <row r="79" spans="1:16" ht="48.75" customHeight="1">
      <c r="A79" s="199" t="s">
        <v>135</v>
      </c>
      <c r="B79" s="199"/>
      <c r="C79" s="112"/>
      <c r="D79" s="112"/>
      <c r="E79" s="112"/>
      <c r="F79" s="112"/>
      <c r="G79" s="112"/>
      <c r="H79" s="112"/>
      <c r="I79" s="112"/>
      <c r="J79" s="112"/>
      <c r="K79" s="112"/>
      <c r="L79" s="112">
        <v>960</v>
      </c>
      <c r="M79" s="112"/>
      <c r="N79" s="112"/>
      <c r="O79" s="112"/>
      <c r="P79" s="129">
        <f t="shared" si="1"/>
        <v>960</v>
      </c>
    </row>
    <row r="80" spans="1:16" ht="48.75" customHeight="1">
      <c r="A80" s="197" t="s">
        <v>136</v>
      </c>
      <c r="B80" s="197"/>
      <c r="C80" s="112"/>
      <c r="D80" s="112">
        <v>960</v>
      </c>
      <c r="E80" s="112"/>
      <c r="F80" s="112"/>
      <c r="G80" s="112"/>
      <c r="H80" s="112">
        <v>960</v>
      </c>
      <c r="I80" s="112"/>
      <c r="J80" s="112"/>
      <c r="K80" s="112"/>
      <c r="L80" s="112"/>
      <c r="M80" s="112"/>
      <c r="N80" s="112"/>
      <c r="O80" s="112"/>
      <c r="P80" s="129">
        <f t="shared" si="1"/>
        <v>1920</v>
      </c>
    </row>
    <row r="81" spans="1:16" ht="48.75" customHeight="1">
      <c r="A81" s="197" t="s">
        <v>137</v>
      </c>
      <c r="B81" s="197"/>
      <c r="C81" s="112"/>
      <c r="D81" s="112"/>
      <c r="E81" s="112"/>
      <c r="F81" s="112"/>
      <c r="G81" s="112"/>
      <c r="H81" s="112">
        <v>960</v>
      </c>
      <c r="I81" s="112"/>
      <c r="J81" s="112"/>
      <c r="K81" s="112"/>
      <c r="L81" s="112"/>
      <c r="M81" s="112"/>
      <c r="N81" s="112"/>
      <c r="O81" s="112"/>
      <c r="P81" s="129">
        <f t="shared" si="1"/>
        <v>960</v>
      </c>
    </row>
    <row r="82" spans="1:16" ht="48.75" customHeight="1">
      <c r="A82" s="197" t="s">
        <v>138</v>
      </c>
      <c r="B82" s="197"/>
      <c r="C82" s="112"/>
      <c r="D82" s="112">
        <v>480</v>
      </c>
      <c r="E82" s="112"/>
      <c r="F82" s="112"/>
      <c r="G82" s="112"/>
      <c r="H82" s="112">
        <v>960</v>
      </c>
      <c r="I82" s="112"/>
      <c r="J82" s="112">
        <v>480</v>
      </c>
      <c r="K82" s="112"/>
      <c r="L82" s="112"/>
      <c r="M82" s="112"/>
      <c r="N82" s="112"/>
      <c r="O82" s="112"/>
      <c r="P82" s="129">
        <f t="shared" si="1"/>
        <v>1920</v>
      </c>
    </row>
    <row r="83" spans="1:16" ht="48.75" customHeight="1">
      <c r="A83" s="197" t="s">
        <v>139</v>
      </c>
      <c r="B83" s="197"/>
      <c r="C83" s="112"/>
      <c r="D83" s="112">
        <v>960</v>
      </c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29">
        <f t="shared" si="1"/>
        <v>960</v>
      </c>
    </row>
    <row r="84" spans="1:16" ht="48.75" customHeight="1">
      <c r="A84" s="197" t="s">
        <v>140</v>
      </c>
      <c r="B84" s="197"/>
      <c r="C84" s="112"/>
      <c r="D84" s="112"/>
      <c r="E84" s="112"/>
      <c r="F84" s="112"/>
      <c r="G84" s="112"/>
      <c r="H84" s="112">
        <v>960</v>
      </c>
      <c r="I84" s="112"/>
      <c r="J84" s="112">
        <v>960</v>
      </c>
      <c r="K84" s="112"/>
      <c r="L84" s="112"/>
      <c r="M84" s="112"/>
      <c r="N84" s="112"/>
      <c r="O84" s="112"/>
      <c r="P84" s="129">
        <f t="shared" si="1"/>
        <v>1920</v>
      </c>
    </row>
    <row r="85" spans="1:16" ht="48.75" customHeight="1">
      <c r="A85" s="197" t="s">
        <v>141</v>
      </c>
      <c r="B85" s="197"/>
      <c r="C85" s="112"/>
      <c r="D85" s="112">
        <v>960</v>
      </c>
      <c r="E85" s="112"/>
      <c r="F85" s="112"/>
      <c r="G85" s="112"/>
      <c r="H85" s="112">
        <v>1920</v>
      </c>
      <c r="I85" s="112"/>
      <c r="J85" s="112"/>
      <c r="K85" s="112"/>
      <c r="L85" s="112"/>
      <c r="M85" s="112"/>
      <c r="N85" s="112"/>
      <c r="O85" s="112"/>
      <c r="P85" s="129">
        <f t="shared" si="1"/>
        <v>2880</v>
      </c>
    </row>
    <row r="86" spans="1:16" ht="48.75" customHeight="1">
      <c r="A86" s="197" t="s">
        <v>142</v>
      </c>
      <c r="B86" s="197"/>
      <c r="C86" s="112"/>
      <c r="D86" s="112">
        <v>960</v>
      </c>
      <c r="E86" s="112"/>
      <c r="F86" s="112"/>
      <c r="G86" s="112"/>
      <c r="H86" s="112">
        <v>960</v>
      </c>
      <c r="I86" s="112"/>
      <c r="J86" s="112"/>
      <c r="K86" s="112"/>
      <c r="L86" s="112"/>
      <c r="M86" s="112"/>
      <c r="N86" s="112">
        <v>960</v>
      </c>
      <c r="O86" s="112"/>
      <c r="P86" s="129">
        <f t="shared" si="1"/>
        <v>2880</v>
      </c>
    </row>
    <row r="87" spans="1:16" ht="48.75" customHeight="1">
      <c r="A87" s="197" t="s">
        <v>143</v>
      </c>
      <c r="B87" s="197"/>
      <c r="C87" s="112"/>
      <c r="D87" s="112">
        <v>960</v>
      </c>
      <c r="E87" s="112"/>
      <c r="F87" s="112">
        <v>5760</v>
      </c>
      <c r="G87" s="112"/>
      <c r="H87" s="112">
        <v>5760</v>
      </c>
      <c r="I87" s="112"/>
      <c r="J87" s="112"/>
      <c r="K87" s="112"/>
      <c r="L87" s="112"/>
      <c r="M87" s="112"/>
      <c r="N87" s="112">
        <v>960</v>
      </c>
      <c r="O87" s="112"/>
      <c r="P87" s="129">
        <f t="shared" si="1"/>
        <v>13440</v>
      </c>
    </row>
    <row r="88" spans="1:16" ht="48.75" customHeight="1">
      <c r="A88" s="196" t="s">
        <v>144</v>
      </c>
      <c r="B88" s="196"/>
      <c r="C88" s="112"/>
      <c r="D88" s="112">
        <v>3840</v>
      </c>
      <c r="E88" s="112"/>
      <c r="F88" s="112">
        <v>6144</v>
      </c>
      <c r="G88" s="112">
        <v>0</v>
      </c>
      <c r="H88" s="112">
        <v>3360</v>
      </c>
      <c r="I88" s="112"/>
      <c r="J88" s="112"/>
      <c r="K88" s="112"/>
      <c r="L88" s="112">
        <v>7200</v>
      </c>
      <c r="M88" s="112"/>
      <c r="N88" s="112">
        <v>2880</v>
      </c>
      <c r="O88" s="112"/>
      <c r="P88" s="129">
        <f t="shared" si="1"/>
        <v>23424</v>
      </c>
    </row>
    <row r="89" spans="1:16" ht="48.75" customHeight="1">
      <c r="A89" s="200" t="s">
        <v>145</v>
      </c>
      <c r="B89" s="200"/>
      <c r="C89" s="112">
        <v>19584</v>
      </c>
      <c r="D89" s="112">
        <v>960</v>
      </c>
      <c r="E89" s="112">
        <v>3072</v>
      </c>
      <c r="F89" s="112"/>
      <c r="G89" s="112"/>
      <c r="H89" s="112"/>
      <c r="I89" s="112"/>
      <c r="J89" s="112">
        <v>3840</v>
      </c>
      <c r="K89" s="112"/>
      <c r="L89" s="112"/>
      <c r="M89" s="112">
        <v>768</v>
      </c>
      <c r="N89" s="112">
        <v>1920</v>
      </c>
      <c r="O89" s="112">
        <f t="shared" si="1"/>
        <v>23424</v>
      </c>
      <c r="P89" s="129">
        <f t="shared" si="1"/>
        <v>6720</v>
      </c>
    </row>
    <row r="90" spans="1:16" ht="48.75" customHeight="1">
      <c r="A90" s="197" t="s">
        <v>146</v>
      </c>
      <c r="B90" s="197"/>
      <c r="C90" s="112"/>
      <c r="D90" s="112"/>
      <c r="E90" s="112"/>
      <c r="F90" s="112"/>
      <c r="G90" s="112"/>
      <c r="H90" s="112">
        <v>4800</v>
      </c>
      <c r="I90" s="112"/>
      <c r="J90" s="112">
        <v>3840</v>
      </c>
      <c r="K90" s="112"/>
      <c r="L90" s="112"/>
      <c r="M90" s="112"/>
      <c r="N90" s="112">
        <v>1920</v>
      </c>
      <c r="O90" s="112"/>
      <c r="P90" s="129">
        <f t="shared" si="1"/>
        <v>10560</v>
      </c>
    </row>
    <row r="91" spans="1:16" ht="48.75" customHeight="1">
      <c r="A91" s="198" t="s">
        <v>25</v>
      </c>
      <c r="B91" s="198"/>
      <c r="C91" s="112">
        <f>SUM(C13:C90)</f>
        <v>56064</v>
      </c>
      <c r="D91" s="112">
        <f>SUM(D13:D90)</f>
        <v>67520</v>
      </c>
      <c r="E91" s="112">
        <f aca="true" t="shared" si="2" ref="E91:N91">SUM(E13:E90)</f>
        <v>4032</v>
      </c>
      <c r="F91" s="112">
        <f t="shared" si="2"/>
        <v>69312</v>
      </c>
      <c r="G91" s="112">
        <f t="shared" si="2"/>
        <v>3840</v>
      </c>
      <c r="H91" s="112">
        <f t="shared" si="2"/>
        <v>147600</v>
      </c>
      <c r="I91" s="112">
        <f t="shared" si="2"/>
        <v>17280</v>
      </c>
      <c r="J91" s="112">
        <f t="shared" si="2"/>
        <v>127680</v>
      </c>
      <c r="K91" s="112">
        <f t="shared" si="2"/>
        <v>1920</v>
      </c>
      <c r="L91" s="112">
        <f t="shared" si="2"/>
        <v>81120</v>
      </c>
      <c r="M91" s="112">
        <f t="shared" si="2"/>
        <v>5568</v>
      </c>
      <c r="N91" s="112">
        <f t="shared" si="2"/>
        <v>65472</v>
      </c>
      <c r="O91" s="112">
        <f>SUM(O13:O90)</f>
        <v>88704</v>
      </c>
      <c r="P91" s="117">
        <f>SUM(P13:P90)</f>
        <v>558704</v>
      </c>
    </row>
    <row r="92" spans="1:16" ht="24.75" customHeight="1">
      <c r="A92" s="201" t="s">
        <v>8</v>
      </c>
      <c r="B92" s="201"/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</row>
    <row r="93" spans="1:16" ht="48.75" customHeight="1">
      <c r="A93" s="197" t="s">
        <v>69</v>
      </c>
      <c r="B93" s="197"/>
      <c r="C93" s="112">
        <v>26784</v>
      </c>
      <c r="D93" s="112">
        <v>38880</v>
      </c>
      <c r="E93" s="112">
        <v>0</v>
      </c>
      <c r="F93" s="112">
        <v>4320</v>
      </c>
      <c r="G93" s="112">
        <v>7344</v>
      </c>
      <c r="H93" s="112">
        <v>12960</v>
      </c>
      <c r="I93" s="112">
        <v>38880</v>
      </c>
      <c r="J93" s="112">
        <v>8640</v>
      </c>
      <c r="K93" s="112">
        <v>4320</v>
      </c>
      <c r="L93" s="112"/>
      <c r="M93" s="112">
        <v>10800</v>
      </c>
      <c r="N93" s="112"/>
      <c r="O93" s="112">
        <f>C93+E93+G93+I93+K93+M93</f>
        <v>88128</v>
      </c>
      <c r="P93" s="129">
        <f>D93+F93+H93+J93+L93+N93</f>
        <v>64800</v>
      </c>
    </row>
    <row r="94" spans="1:16" ht="48.75" customHeight="1">
      <c r="A94" s="197" t="s">
        <v>70</v>
      </c>
      <c r="B94" s="197"/>
      <c r="C94" s="112"/>
      <c r="D94" s="112"/>
      <c r="E94" s="112"/>
      <c r="F94" s="112"/>
      <c r="G94" s="112"/>
      <c r="H94" s="112"/>
      <c r="I94" s="112"/>
      <c r="J94" s="112">
        <v>6480</v>
      </c>
      <c r="K94" s="112"/>
      <c r="L94" s="112"/>
      <c r="M94" s="112"/>
      <c r="N94" s="112">
        <v>12960</v>
      </c>
      <c r="O94" s="112"/>
      <c r="P94" s="129">
        <f aca="true" t="shared" si="3" ref="O94:P157">D94+F94+H94+J94+L94+N94</f>
        <v>19440</v>
      </c>
    </row>
    <row r="95" spans="1:16" ht="48.75" customHeight="1">
      <c r="A95" s="197" t="s">
        <v>71</v>
      </c>
      <c r="B95" s="197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>
        <v>10800</v>
      </c>
      <c r="O95" s="112"/>
      <c r="P95" s="129">
        <f t="shared" si="3"/>
        <v>10800</v>
      </c>
    </row>
    <row r="96" spans="1:16" ht="48.75" customHeight="1">
      <c r="A96" s="199" t="s">
        <v>72</v>
      </c>
      <c r="B96" s="199"/>
      <c r="C96" s="112"/>
      <c r="D96" s="112"/>
      <c r="E96" s="112"/>
      <c r="F96" s="112"/>
      <c r="G96" s="112"/>
      <c r="H96" s="112"/>
      <c r="I96" s="112"/>
      <c r="J96" s="112">
        <v>8640</v>
      </c>
      <c r="K96" s="112"/>
      <c r="L96" s="112"/>
      <c r="M96" s="112"/>
      <c r="N96" s="112"/>
      <c r="O96" s="112"/>
      <c r="P96" s="129">
        <f t="shared" si="3"/>
        <v>8640</v>
      </c>
    </row>
    <row r="97" spans="1:16" ht="48.75" customHeight="1">
      <c r="A97" s="200" t="s">
        <v>73</v>
      </c>
      <c r="B97" s="200"/>
      <c r="C97" s="112"/>
      <c r="D97" s="112"/>
      <c r="E97" s="112"/>
      <c r="F97" s="112"/>
      <c r="G97" s="112"/>
      <c r="H97" s="112">
        <v>4320</v>
      </c>
      <c r="I97" s="112"/>
      <c r="J97" s="112">
        <v>4320</v>
      </c>
      <c r="K97" s="112"/>
      <c r="L97" s="112"/>
      <c r="M97" s="112"/>
      <c r="N97" s="112">
        <v>6480</v>
      </c>
      <c r="O97" s="112"/>
      <c r="P97" s="129">
        <f t="shared" si="3"/>
        <v>15120</v>
      </c>
    </row>
    <row r="98" spans="1:16" ht="48.75" customHeight="1">
      <c r="A98" s="197" t="s">
        <v>74</v>
      </c>
      <c r="B98" s="197"/>
      <c r="C98" s="112"/>
      <c r="D98" s="112"/>
      <c r="E98" s="112"/>
      <c r="F98" s="112">
        <v>2160</v>
      </c>
      <c r="G98" s="112"/>
      <c r="H98" s="112"/>
      <c r="I98" s="112"/>
      <c r="J98" s="112">
        <v>10800</v>
      </c>
      <c r="K98" s="112"/>
      <c r="L98" s="112"/>
      <c r="M98" s="112"/>
      <c r="N98" s="112"/>
      <c r="O98" s="112"/>
      <c r="P98" s="129">
        <f t="shared" si="3"/>
        <v>12960</v>
      </c>
    </row>
    <row r="99" spans="1:16" ht="48.75" customHeight="1">
      <c r="A99" s="197" t="s">
        <v>75</v>
      </c>
      <c r="B99" s="197"/>
      <c r="C99" s="112"/>
      <c r="D99" s="112">
        <v>6480</v>
      </c>
      <c r="E99" s="112"/>
      <c r="F99" s="112">
        <v>2160</v>
      </c>
      <c r="G99" s="112"/>
      <c r="H99" s="112"/>
      <c r="I99" s="112"/>
      <c r="J99" s="112">
        <v>4320</v>
      </c>
      <c r="K99" s="112"/>
      <c r="L99" s="112"/>
      <c r="M99" s="112"/>
      <c r="N99" s="112"/>
      <c r="O99" s="112"/>
      <c r="P99" s="129">
        <f t="shared" si="3"/>
        <v>12960</v>
      </c>
    </row>
    <row r="100" spans="1:16" ht="48.75" customHeight="1">
      <c r="A100" s="197" t="s">
        <v>76</v>
      </c>
      <c r="B100" s="197"/>
      <c r="C100" s="112"/>
      <c r="D100" s="112"/>
      <c r="E100" s="112"/>
      <c r="F100" s="112"/>
      <c r="G100" s="112"/>
      <c r="H100" s="112">
        <v>4320</v>
      </c>
      <c r="I100" s="112"/>
      <c r="J100" s="112">
        <v>4320</v>
      </c>
      <c r="K100" s="112"/>
      <c r="L100" s="112"/>
      <c r="M100" s="112"/>
      <c r="N100" s="112"/>
      <c r="O100" s="112"/>
      <c r="P100" s="129">
        <f t="shared" si="3"/>
        <v>8640</v>
      </c>
    </row>
    <row r="101" spans="1:16" ht="48.75" customHeight="1">
      <c r="A101" s="197" t="s">
        <v>77</v>
      </c>
      <c r="B101" s="197"/>
      <c r="C101" s="112"/>
      <c r="D101" s="112"/>
      <c r="E101" s="112"/>
      <c r="F101" s="112">
        <v>19440</v>
      </c>
      <c r="G101" s="112"/>
      <c r="H101" s="112">
        <v>2160</v>
      </c>
      <c r="I101" s="112"/>
      <c r="J101" s="112"/>
      <c r="K101" s="112"/>
      <c r="L101" s="112">
        <v>2160</v>
      </c>
      <c r="M101" s="112"/>
      <c r="N101" s="112"/>
      <c r="O101" s="112"/>
      <c r="P101" s="129">
        <f t="shared" si="3"/>
        <v>23760</v>
      </c>
    </row>
    <row r="102" spans="1:16" ht="48.75" customHeight="1">
      <c r="A102" s="197" t="s">
        <v>78</v>
      </c>
      <c r="B102" s="197"/>
      <c r="C102" s="112"/>
      <c r="D102" s="112">
        <v>6480</v>
      </c>
      <c r="E102" s="112"/>
      <c r="F102" s="112"/>
      <c r="G102" s="112"/>
      <c r="H102" s="112">
        <v>6480</v>
      </c>
      <c r="I102" s="112"/>
      <c r="J102" s="112">
        <v>2160</v>
      </c>
      <c r="K102" s="112"/>
      <c r="L102" s="112"/>
      <c r="M102" s="112"/>
      <c r="N102" s="112"/>
      <c r="O102" s="112"/>
      <c r="P102" s="129">
        <f t="shared" si="3"/>
        <v>15120</v>
      </c>
    </row>
    <row r="103" spans="1:16" ht="48.75" customHeight="1">
      <c r="A103" s="197" t="s">
        <v>79</v>
      </c>
      <c r="B103" s="197"/>
      <c r="C103" s="112"/>
      <c r="D103" s="112"/>
      <c r="E103" s="112"/>
      <c r="F103" s="112">
        <v>2160</v>
      </c>
      <c r="G103" s="112"/>
      <c r="H103" s="112">
        <v>8640</v>
      </c>
      <c r="I103" s="112"/>
      <c r="J103" s="112">
        <v>2160</v>
      </c>
      <c r="K103" s="112"/>
      <c r="L103" s="112"/>
      <c r="M103" s="112"/>
      <c r="N103" s="112">
        <v>2160</v>
      </c>
      <c r="O103" s="112"/>
      <c r="P103" s="129">
        <f t="shared" si="3"/>
        <v>15120</v>
      </c>
    </row>
    <row r="104" spans="1:16" ht="48.75" customHeight="1">
      <c r="A104" s="200" t="s">
        <v>80</v>
      </c>
      <c r="B104" s="200"/>
      <c r="C104" s="112"/>
      <c r="D104" s="112">
        <v>6480</v>
      </c>
      <c r="E104" s="112"/>
      <c r="F104" s="112"/>
      <c r="G104" s="112"/>
      <c r="H104" s="112">
        <v>2160</v>
      </c>
      <c r="I104" s="112"/>
      <c r="J104" s="112">
        <v>8640</v>
      </c>
      <c r="K104" s="112"/>
      <c r="L104" s="112"/>
      <c r="M104" s="112"/>
      <c r="N104" s="112"/>
      <c r="O104" s="112"/>
      <c r="P104" s="129">
        <f t="shared" si="3"/>
        <v>17280</v>
      </c>
    </row>
    <row r="105" spans="1:16" ht="48.75" customHeight="1">
      <c r="A105" s="197" t="s">
        <v>81</v>
      </c>
      <c r="B105" s="197"/>
      <c r="C105" s="112"/>
      <c r="D105" s="112">
        <v>6480</v>
      </c>
      <c r="E105" s="112"/>
      <c r="F105" s="112">
        <v>4320</v>
      </c>
      <c r="G105" s="112"/>
      <c r="H105" s="112">
        <v>10800</v>
      </c>
      <c r="I105" s="112"/>
      <c r="J105" s="112"/>
      <c r="K105" s="112"/>
      <c r="L105" s="112">
        <v>4320</v>
      </c>
      <c r="M105" s="112"/>
      <c r="N105" s="112"/>
      <c r="O105" s="112"/>
      <c r="P105" s="129">
        <f t="shared" si="3"/>
        <v>25920</v>
      </c>
    </row>
    <row r="106" spans="1:16" ht="48.75" customHeight="1">
      <c r="A106" s="197" t="s">
        <v>82</v>
      </c>
      <c r="B106" s="197"/>
      <c r="C106" s="112"/>
      <c r="D106" s="112"/>
      <c r="E106" s="112"/>
      <c r="F106" s="112">
        <v>2160</v>
      </c>
      <c r="G106" s="112">
        <v>0</v>
      </c>
      <c r="H106" s="112">
        <v>2160</v>
      </c>
      <c r="I106" s="112"/>
      <c r="J106" s="112"/>
      <c r="K106" s="112">
        <v>0</v>
      </c>
      <c r="L106" s="112"/>
      <c r="M106" s="112">
        <v>0</v>
      </c>
      <c r="N106" s="112">
        <v>8640</v>
      </c>
      <c r="O106" s="112"/>
      <c r="P106" s="129">
        <f t="shared" si="3"/>
        <v>12960</v>
      </c>
    </row>
    <row r="107" spans="1:16" ht="48.75" customHeight="1">
      <c r="A107" s="197" t="s">
        <v>83</v>
      </c>
      <c r="B107" s="197"/>
      <c r="C107" s="112"/>
      <c r="D107" s="112"/>
      <c r="E107" s="112">
        <v>0</v>
      </c>
      <c r="F107" s="112"/>
      <c r="G107" s="112">
        <v>0</v>
      </c>
      <c r="H107" s="112">
        <v>6480</v>
      </c>
      <c r="I107" s="112">
        <v>0</v>
      </c>
      <c r="J107" s="112"/>
      <c r="K107" s="112">
        <v>0</v>
      </c>
      <c r="L107" s="112">
        <v>4320</v>
      </c>
      <c r="M107" s="112">
        <v>0</v>
      </c>
      <c r="N107" s="112">
        <v>4320</v>
      </c>
      <c r="O107" s="112"/>
      <c r="P107" s="129">
        <f t="shared" si="3"/>
        <v>15120</v>
      </c>
    </row>
    <row r="108" spans="1:16" ht="48.75" customHeight="1">
      <c r="A108" s="197" t="s">
        <v>84</v>
      </c>
      <c r="B108" s="197"/>
      <c r="C108" s="112"/>
      <c r="D108" s="112"/>
      <c r="E108" s="112">
        <v>0</v>
      </c>
      <c r="F108" s="112"/>
      <c r="G108" s="112">
        <v>0</v>
      </c>
      <c r="H108" s="112"/>
      <c r="I108" s="112">
        <v>0</v>
      </c>
      <c r="J108" s="112"/>
      <c r="K108" s="112">
        <v>0</v>
      </c>
      <c r="L108" s="112"/>
      <c r="M108" s="112">
        <v>0</v>
      </c>
      <c r="N108" s="112">
        <v>12960</v>
      </c>
      <c r="O108" s="112"/>
      <c r="P108" s="129">
        <f t="shared" si="3"/>
        <v>12960</v>
      </c>
    </row>
    <row r="109" spans="1:16" ht="48.75" customHeight="1">
      <c r="A109" s="197" t="s">
        <v>85</v>
      </c>
      <c r="B109" s="197"/>
      <c r="C109" s="112"/>
      <c r="D109" s="112"/>
      <c r="E109" s="112">
        <v>0</v>
      </c>
      <c r="F109" s="112"/>
      <c r="G109" s="112">
        <v>0</v>
      </c>
      <c r="H109" s="112">
        <v>12960</v>
      </c>
      <c r="I109" s="112">
        <v>0</v>
      </c>
      <c r="J109" s="112"/>
      <c r="K109" s="112">
        <v>0</v>
      </c>
      <c r="L109" s="112"/>
      <c r="M109" s="112">
        <v>0</v>
      </c>
      <c r="N109" s="112"/>
      <c r="O109" s="112"/>
      <c r="P109" s="129">
        <f t="shared" si="3"/>
        <v>12960</v>
      </c>
    </row>
    <row r="110" spans="1:16" ht="48.75" customHeight="1">
      <c r="A110" s="197" t="s">
        <v>86</v>
      </c>
      <c r="B110" s="197"/>
      <c r="C110" s="112"/>
      <c r="D110" s="112">
        <v>9720</v>
      </c>
      <c r="E110" s="112">
        <v>0</v>
      </c>
      <c r="F110" s="112">
        <v>16200</v>
      </c>
      <c r="G110" s="112"/>
      <c r="H110" s="112"/>
      <c r="I110" s="112"/>
      <c r="J110" s="112"/>
      <c r="K110" s="112"/>
      <c r="L110" s="112">
        <v>6480</v>
      </c>
      <c r="M110" s="112"/>
      <c r="N110" s="112"/>
      <c r="O110" s="112"/>
      <c r="P110" s="129">
        <f t="shared" si="3"/>
        <v>32400</v>
      </c>
    </row>
    <row r="111" spans="1:16" ht="48.75" customHeight="1">
      <c r="A111" s="197" t="s">
        <v>87</v>
      </c>
      <c r="B111" s="197"/>
      <c r="C111" s="112"/>
      <c r="D111" s="112"/>
      <c r="E111" s="112">
        <v>0</v>
      </c>
      <c r="F111" s="112">
        <v>4320</v>
      </c>
      <c r="G111" s="112"/>
      <c r="H111" s="112">
        <v>2160</v>
      </c>
      <c r="I111" s="112"/>
      <c r="J111" s="112">
        <v>2160</v>
      </c>
      <c r="K111" s="112"/>
      <c r="L111" s="112"/>
      <c r="M111" s="112"/>
      <c r="N111" s="112"/>
      <c r="O111" s="112"/>
      <c r="P111" s="129">
        <f t="shared" si="3"/>
        <v>8640</v>
      </c>
    </row>
    <row r="112" spans="1:16" ht="48.75" customHeight="1">
      <c r="A112" s="197" t="s">
        <v>88</v>
      </c>
      <c r="B112" s="197"/>
      <c r="C112" s="112">
        <v>39960</v>
      </c>
      <c r="D112" s="112"/>
      <c r="E112" s="112">
        <v>2160</v>
      </c>
      <c r="F112" s="112">
        <v>12960</v>
      </c>
      <c r="G112" s="112"/>
      <c r="H112" s="112"/>
      <c r="I112" s="112"/>
      <c r="J112" s="112"/>
      <c r="K112" s="112"/>
      <c r="L112" s="112"/>
      <c r="M112" s="112"/>
      <c r="N112" s="112"/>
      <c r="O112" s="112">
        <f t="shared" si="3"/>
        <v>42120</v>
      </c>
      <c r="P112" s="129">
        <f t="shared" si="3"/>
        <v>12960</v>
      </c>
    </row>
    <row r="113" spans="1:16" ht="48.75" customHeight="1">
      <c r="A113" s="197" t="s">
        <v>89</v>
      </c>
      <c r="B113" s="197"/>
      <c r="C113" s="112"/>
      <c r="D113" s="112">
        <v>2160</v>
      </c>
      <c r="E113" s="112"/>
      <c r="F113" s="112">
        <v>2160</v>
      </c>
      <c r="G113" s="112"/>
      <c r="H113" s="112">
        <v>4320</v>
      </c>
      <c r="I113" s="112"/>
      <c r="J113" s="112">
        <v>4320</v>
      </c>
      <c r="K113" s="112"/>
      <c r="L113" s="112">
        <v>4320</v>
      </c>
      <c r="M113" s="112"/>
      <c r="N113" s="112"/>
      <c r="O113" s="112"/>
      <c r="P113" s="129">
        <f t="shared" si="3"/>
        <v>17280</v>
      </c>
    </row>
    <row r="114" spans="1:16" ht="48.75" customHeight="1">
      <c r="A114" s="200" t="s">
        <v>90</v>
      </c>
      <c r="B114" s="200"/>
      <c r="C114" s="112"/>
      <c r="D114" s="112"/>
      <c r="E114" s="112"/>
      <c r="F114" s="112"/>
      <c r="G114" s="112"/>
      <c r="H114" s="112">
        <v>2160</v>
      </c>
      <c r="I114" s="112"/>
      <c r="J114" s="112">
        <v>2160</v>
      </c>
      <c r="K114" s="112"/>
      <c r="L114" s="112"/>
      <c r="M114" s="112"/>
      <c r="N114" s="112"/>
      <c r="O114" s="112"/>
      <c r="P114" s="129">
        <f t="shared" si="3"/>
        <v>4320</v>
      </c>
    </row>
    <row r="115" spans="1:16" ht="48.75" customHeight="1">
      <c r="A115" s="197" t="s">
        <v>91</v>
      </c>
      <c r="B115" s="197"/>
      <c r="C115" s="112"/>
      <c r="D115" s="112"/>
      <c r="E115" s="112"/>
      <c r="F115" s="112"/>
      <c r="G115" s="112"/>
      <c r="H115" s="112">
        <v>15120</v>
      </c>
      <c r="I115" s="112"/>
      <c r="J115" s="112"/>
      <c r="K115" s="112"/>
      <c r="L115" s="112"/>
      <c r="M115" s="112"/>
      <c r="N115" s="112"/>
      <c r="O115" s="112"/>
      <c r="P115" s="129">
        <f t="shared" si="3"/>
        <v>15120</v>
      </c>
    </row>
    <row r="116" spans="1:16" ht="48.75" customHeight="1">
      <c r="A116" s="197" t="s">
        <v>92</v>
      </c>
      <c r="B116" s="197"/>
      <c r="C116" s="112"/>
      <c r="D116" s="112">
        <v>15120</v>
      </c>
      <c r="E116" s="112"/>
      <c r="F116" s="112"/>
      <c r="G116" s="112"/>
      <c r="H116" s="112">
        <v>4320</v>
      </c>
      <c r="I116" s="112"/>
      <c r="J116" s="112">
        <v>10800</v>
      </c>
      <c r="K116" s="112"/>
      <c r="L116" s="112"/>
      <c r="M116" s="112"/>
      <c r="N116" s="112"/>
      <c r="O116" s="112"/>
      <c r="P116" s="129">
        <f t="shared" si="3"/>
        <v>30240</v>
      </c>
    </row>
    <row r="117" spans="1:16" ht="48.75" customHeight="1">
      <c r="A117" s="197" t="s">
        <v>93</v>
      </c>
      <c r="B117" s="197"/>
      <c r="C117" s="112"/>
      <c r="D117" s="112">
        <v>2160</v>
      </c>
      <c r="E117" s="112"/>
      <c r="F117" s="112">
        <v>2160</v>
      </c>
      <c r="G117" s="112"/>
      <c r="H117" s="112">
        <v>2160</v>
      </c>
      <c r="I117" s="112"/>
      <c r="J117" s="112">
        <v>6480</v>
      </c>
      <c r="K117" s="112"/>
      <c r="L117" s="112"/>
      <c r="M117" s="112"/>
      <c r="N117" s="112">
        <v>4320</v>
      </c>
      <c r="O117" s="112"/>
      <c r="P117" s="129">
        <f t="shared" si="3"/>
        <v>17280</v>
      </c>
    </row>
    <row r="118" spans="1:16" ht="48.75" customHeight="1">
      <c r="A118" s="197" t="s">
        <v>94</v>
      </c>
      <c r="B118" s="197"/>
      <c r="C118" s="112"/>
      <c r="D118" s="112">
        <v>6480</v>
      </c>
      <c r="E118" s="112"/>
      <c r="F118" s="112">
        <v>12960</v>
      </c>
      <c r="G118" s="112"/>
      <c r="H118" s="112"/>
      <c r="I118" s="112"/>
      <c r="J118" s="112"/>
      <c r="K118" s="112"/>
      <c r="L118" s="112"/>
      <c r="M118" s="112"/>
      <c r="N118" s="112"/>
      <c r="O118" s="112"/>
      <c r="P118" s="129">
        <f t="shared" si="3"/>
        <v>19440</v>
      </c>
    </row>
    <row r="119" spans="1:16" ht="48.75" customHeight="1">
      <c r="A119" s="197" t="s">
        <v>95</v>
      </c>
      <c r="B119" s="197"/>
      <c r="C119" s="112"/>
      <c r="D119" s="112"/>
      <c r="E119" s="112"/>
      <c r="F119" s="112"/>
      <c r="G119" s="112"/>
      <c r="H119" s="112">
        <v>2160</v>
      </c>
      <c r="I119" s="112"/>
      <c r="J119" s="112">
        <v>2160</v>
      </c>
      <c r="K119" s="112"/>
      <c r="L119" s="112">
        <v>12960</v>
      </c>
      <c r="M119" s="112"/>
      <c r="N119" s="112"/>
      <c r="O119" s="112"/>
      <c r="P119" s="129">
        <f t="shared" si="3"/>
        <v>17280</v>
      </c>
    </row>
    <row r="120" spans="1:16" ht="48.75" customHeight="1">
      <c r="A120" s="199" t="s">
        <v>96</v>
      </c>
      <c r="B120" s="199"/>
      <c r="C120" s="112"/>
      <c r="D120" s="112"/>
      <c r="E120" s="112"/>
      <c r="F120" s="112">
        <v>960</v>
      </c>
      <c r="G120" s="112"/>
      <c r="H120" s="112">
        <v>2160</v>
      </c>
      <c r="I120" s="112"/>
      <c r="J120" s="112">
        <v>6720</v>
      </c>
      <c r="K120" s="112"/>
      <c r="L120" s="112"/>
      <c r="M120" s="112"/>
      <c r="N120" s="112">
        <v>5280</v>
      </c>
      <c r="O120" s="112"/>
      <c r="P120" s="129">
        <f t="shared" si="3"/>
        <v>15120</v>
      </c>
    </row>
    <row r="121" spans="1:16" ht="48.75" customHeight="1">
      <c r="A121" s="197" t="s">
        <v>97</v>
      </c>
      <c r="B121" s="197"/>
      <c r="C121" s="112"/>
      <c r="D121" s="112">
        <v>1200</v>
      </c>
      <c r="E121" s="112"/>
      <c r="F121" s="112"/>
      <c r="G121" s="112"/>
      <c r="H121" s="112">
        <v>4560</v>
      </c>
      <c r="I121" s="112"/>
      <c r="J121" s="112">
        <v>3600</v>
      </c>
      <c r="K121" s="112"/>
      <c r="L121" s="112"/>
      <c r="M121" s="112"/>
      <c r="N121" s="112">
        <v>5760</v>
      </c>
      <c r="O121" s="112"/>
      <c r="P121" s="129">
        <f t="shared" si="3"/>
        <v>15120</v>
      </c>
    </row>
    <row r="122" spans="1:16" ht="48.75" customHeight="1">
      <c r="A122" s="197" t="s">
        <v>98</v>
      </c>
      <c r="B122" s="197"/>
      <c r="C122" s="112"/>
      <c r="D122" s="112"/>
      <c r="E122" s="112"/>
      <c r="F122" s="112"/>
      <c r="G122" s="112"/>
      <c r="H122" s="112">
        <v>4320</v>
      </c>
      <c r="I122" s="112"/>
      <c r="J122" s="112">
        <v>10800</v>
      </c>
      <c r="K122" s="112"/>
      <c r="L122" s="112">
        <v>4320</v>
      </c>
      <c r="M122" s="112"/>
      <c r="N122" s="112"/>
      <c r="O122" s="112"/>
      <c r="P122" s="129">
        <f t="shared" si="3"/>
        <v>19440</v>
      </c>
    </row>
    <row r="123" spans="1:16" ht="48.75" customHeight="1">
      <c r="A123" s="197" t="s">
        <v>99</v>
      </c>
      <c r="B123" s="197"/>
      <c r="C123" s="112"/>
      <c r="D123" s="112">
        <v>6480</v>
      </c>
      <c r="E123" s="112"/>
      <c r="F123" s="112">
        <v>6480</v>
      </c>
      <c r="G123" s="112"/>
      <c r="H123" s="112">
        <v>4320</v>
      </c>
      <c r="I123" s="112"/>
      <c r="J123" s="112"/>
      <c r="K123" s="112"/>
      <c r="L123" s="112"/>
      <c r="M123" s="112"/>
      <c r="N123" s="112"/>
      <c r="O123" s="112"/>
      <c r="P123" s="129">
        <f t="shared" si="3"/>
        <v>17280</v>
      </c>
    </row>
    <row r="124" spans="1:16" ht="48.75" customHeight="1">
      <c r="A124" s="197" t="s">
        <v>100</v>
      </c>
      <c r="B124" s="197"/>
      <c r="C124" s="112"/>
      <c r="D124" s="112"/>
      <c r="E124" s="112"/>
      <c r="F124" s="112"/>
      <c r="G124" s="112"/>
      <c r="H124" s="112">
        <v>12960</v>
      </c>
      <c r="I124" s="112"/>
      <c r="J124" s="112"/>
      <c r="K124" s="112"/>
      <c r="L124" s="112"/>
      <c r="M124" s="112"/>
      <c r="N124" s="112"/>
      <c r="O124" s="112"/>
      <c r="P124" s="129">
        <f t="shared" si="3"/>
        <v>12960</v>
      </c>
    </row>
    <row r="125" spans="1:16" ht="48.75" customHeight="1">
      <c r="A125" s="197" t="s">
        <v>101</v>
      </c>
      <c r="B125" s="197"/>
      <c r="C125" s="112"/>
      <c r="D125" s="112"/>
      <c r="E125" s="112"/>
      <c r="F125" s="112"/>
      <c r="G125" s="112"/>
      <c r="H125" s="112">
        <v>12960</v>
      </c>
      <c r="I125" s="112"/>
      <c r="J125" s="112"/>
      <c r="K125" s="112"/>
      <c r="L125" s="112">
        <v>6480</v>
      </c>
      <c r="M125" s="112"/>
      <c r="N125" s="112"/>
      <c r="O125" s="112"/>
      <c r="P125" s="129">
        <f t="shared" si="3"/>
        <v>19440</v>
      </c>
    </row>
    <row r="126" spans="1:16" ht="48.75" customHeight="1">
      <c r="A126" s="197" t="s">
        <v>102</v>
      </c>
      <c r="B126" s="197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>
        <v>6480</v>
      </c>
      <c r="O126" s="112"/>
      <c r="P126" s="129">
        <f t="shared" si="3"/>
        <v>6480</v>
      </c>
    </row>
    <row r="127" spans="1:16" ht="48.75" customHeight="1">
      <c r="A127" s="200" t="s">
        <v>103</v>
      </c>
      <c r="B127" s="200"/>
      <c r="C127" s="112"/>
      <c r="D127" s="112"/>
      <c r="E127" s="112"/>
      <c r="F127" s="112"/>
      <c r="G127" s="112"/>
      <c r="H127" s="112"/>
      <c r="I127" s="112"/>
      <c r="J127" s="112">
        <v>6480</v>
      </c>
      <c r="K127" s="112"/>
      <c r="L127" s="112"/>
      <c r="M127" s="112"/>
      <c r="N127" s="112">
        <v>4320</v>
      </c>
      <c r="O127" s="112"/>
      <c r="P127" s="129">
        <f t="shared" si="3"/>
        <v>10800</v>
      </c>
    </row>
    <row r="128" spans="1:16" ht="48.75" customHeight="1">
      <c r="A128" s="199" t="s">
        <v>104</v>
      </c>
      <c r="B128" s="199"/>
      <c r="C128" s="112"/>
      <c r="D128" s="112"/>
      <c r="E128" s="112"/>
      <c r="F128" s="112"/>
      <c r="G128" s="112"/>
      <c r="H128" s="112"/>
      <c r="I128" s="112"/>
      <c r="J128" s="112">
        <v>10800</v>
      </c>
      <c r="K128" s="112"/>
      <c r="L128" s="112">
        <v>2160</v>
      </c>
      <c r="M128" s="112"/>
      <c r="N128" s="112"/>
      <c r="O128" s="112"/>
      <c r="P128" s="129">
        <f t="shared" si="3"/>
        <v>12960</v>
      </c>
    </row>
    <row r="129" spans="1:16" ht="48.75" customHeight="1">
      <c r="A129" s="197" t="s">
        <v>105</v>
      </c>
      <c r="B129" s="197"/>
      <c r="C129" s="112"/>
      <c r="D129" s="112"/>
      <c r="E129" s="112"/>
      <c r="F129" s="112"/>
      <c r="G129" s="112"/>
      <c r="H129" s="112">
        <v>2160</v>
      </c>
      <c r="I129" s="112"/>
      <c r="J129" s="112">
        <v>4320</v>
      </c>
      <c r="K129" s="112"/>
      <c r="L129" s="112">
        <v>4320</v>
      </c>
      <c r="M129" s="112"/>
      <c r="N129" s="112">
        <v>4320</v>
      </c>
      <c r="O129" s="112"/>
      <c r="P129" s="129">
        <f t="shared" si="3"/>
        <v>15120</v>
      </c>
    </row>
    <row r="130" spans="1:16" ht="48.75" customHeight="1">
      <c r="A130" s="197" t="s">
        <v>106</v>
      </c>
      <c r="B130" s="197"/>
      <c r="C130" s="112"/>
      <c r="D130" s="112"/>
      <c r="E130" s="112"/>
      <c r="F130" s="112"/>
      <c r="G130" s="112"/>
      <c r="H130" s="112">
        <v>6480</v>
      </c>
      <c r="I130" s="112"/>
      <c r="J130" s="112">
        <v>10800</v>
      </c>
      <c r="K130" s="112"/>
      <c r="L130" s="112">
        <v>4320</v>
      </c>
      <c r="M130" s="112"/>
      <c r="N130" s="112"/>
      <c r="O130" s="112"/>
      <c r="P130" s="129">
        <f t="shared" si="3"/>
        <v>21600</v>
      </c>
    </row>
    <row r="131" spans="1:16" ht="48.75" customHeight="1">
      <c r="A131" s="200" t="s">
        <v>107</v>
      </c>
      <c r="B131" s="200"/>
      <c r="C131" s="112"/>
      <c r="D131" s="112"/>
      <c r="E131" s="112"/>
      <c r="F131" s="112">
        <v>960</v>
      </c>
      <c r="G131" s="112"/>
      <c r="H131" s="112">
        <v>5520</v>
      </c>
      <c r="I131" s="112"/>
      <c r="J131" s="112">
        <v>7680</v>
      </c>
      <c r="K131" s="112"/>
      <c r="L131" s="112"/>
      <c r="M131" s="112"/>
      <c r="N131" s="112">
        <v>960</v>
      </c>
      <c r="O131" s="112"/>
      <c r="P131" s="129">
        <f t="shared" si="3"/>
        <v>15120</v>
      </c>
    </row>
    <row r="132" spans="1:16" ht="48.75" customHeight="1">
      <c r="A132" s="200" t="s">
        <v>108</v>
      </c>
      <c r="B132" s="200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>
        <v>8640</v>
      </c>
      <c r="M132" s="112"/>
      <c r="N132" s="112"/>
      <c r="O132" s="112"/>
      <c r="P132" s="129">
        <f t="shared" si="3"/>
        <v>8640</v>
      </c>
    </row>
    <row r="133" spans="1:16" ht="48.75" customHeight="1">
      <c r="A133" s="197" t="s">
        <v>109</v>
      </c>
      <c r="B133" s="197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>
        <v>6480</v>
      </c>
      <c r="M133" s="112"/>
      <c r="N133" s="112"/>
      <c r="O133" s="112"/>
      <c r="P133" s="129">
        <f t="shared" si="3"/>
        <v>6480</v>
      </c>
    </row>
    <row r="134" spans="1:16" ht="48.75" customHeight="1">
      <c r="A134" s="197" t="s">
        <v>110</v>
      </c>
      <c r="B134" s="197"/>
      <c r="C134" s="112"/>
      <c r="D134" s="112">
        <v>12960</v>
      </c>
      <c r="E134" s="112"/>
      <c r="F134" s="112"/>
      <c r="G134" s="112"/>
      <c r="H134" s="112">
        <v>6480</v>
      </c>
      <c r="I134" s="112"/>
      <c r="J134" s="112">
        <v>8640</v>
      </c>
      <c r="K134" s="112"/>
      <c r="L134" s="112">
        <v>15120</v>
      </c>
      <c r="M134" s="112"/>
      <c r="N134" s="112"/>
      <c r="O134" s="112"/>
      <c r="P134" s="129">
        <f t="shared" si="3"/>
        <v>43200</v>
      </c>
    </row>
    <row r="135" spans="1:16" ht="48.75" customHeight="1">
      <c r="A135" s="197" t="s">
        <v>111</v>
      </c>
      <c r="B135" s="197"/>
      <c r="C135" s="112"/>
      <c r="D135" s="112"/>
      <c r="E135" s="112"/>
      <c r="F135" s="112"/>
      <c r="G135" s="112"/>
      <c r="H135" s="112">
        <v>4320</v>
      </c>
      <c r="I135" s="112"/>
      <c r="J135" s="112">
        <v>4320</v>
      </c>
      <c r="K135" s="112"/>
      <c r="L135" s="112">
        <v>2160</v>
      </c>
      <c r="M135" s="112"/>
      <c r="N135" s="112"/>
      <c r="O135" s="112"/>
      <c r="P135" s="129">
        <f t="shared" si="3"/>
        <v>10800</v>
      </c>
    </row>
    <row r="136" spans="1:16" ht="48.75" customHeight="1">
      <c r="A136" s="197" t="s">
        <v>112</v>
      </c>
      <c r="B136" s="197"/>
      <c r="C136" s="112"/>
      <c r="D136" s="112"/>
      <c r="E136" s="112"/>
      <c r="F136" s="112"/>
      <c r="G136" s="112"/>
      <c r="H136" s="112">
        <v>12960</v>
      </c>
      <c r="I136" s="112"/>
      <c r="J136" s="112"/>
      <c r="K136" s="112"/>
      <c r="L136" s="112"/>
      <c r="M136" s="112"/>
      <c r="N136" s="112"/>
      <c r="O136" s="112"/>
      <c r="P136" s="129">
        <f t="shared" si="3"/>
        <v>12960</v>
      </c>
    </row>
    <row r="137" spans="1:16" ht="48.75" customHeight="1">
      <c r="A137" s="197" t="s">
        <v>113</v>
      </c>
      <c r="B137" s="197"/>
      <c r="C137" s="112"/>
      <c r="D137" s="112">
        <v>12960</v>
      </c>
      <c r="E137" s="112"/>
      <c r="F137" s="112">
        <v>6480</v>
      </c>
      <c r="G137" s="112"/>
      <c r="H137" s="112"/>
      <c r="I137" s="112"/>
      <c r="J137" s="112"/>
      <c r="K137" s="112"/>
      <c r="L137" s="112"/>
      <c r="M137" s="112"/>
      <c r="N137" s="112"/>
      <c r="O137" s="112"/>
      <c r="P137" s="129">
        <f t="shared" si="3"/>
        <v>19440</v>
      </c>
    </row>
    <row r="138" spans="1:16" ht="48.75" customHeight="1">
      <c r="A138" s="197" t="s">
        <v>114</v>
      </c>
      <c r="B138" s="197"/>
      <c r="C138" s="112"/>
      <c r="D138" s="112"/>
      <c r="E138" s="112"/>
      <c r="F138" s="112">
        <v>6480</v>
      </c>
      <c r="G138" s="112"/>
      <c r="H138" s="112"/>
      <c r="I138" s="112"/>
      <c r="J138" s="112"/>
      <c r="K138" s="112"/>
      <c r="L138" s="112">
        <v>8640</v>
      </c>
      <c r="M138" s="112"/>
      <c r="N138" s="112">
        <v>2160</v>
      </c>
      <c r="O138" s="112"/>
      <c r="P138" s="129">
        <f t="shared" si="3"/>
        <v>17280</v>
      </c>
    </row>
    <row r="139" spans="1:16" ht="48.75" customHeight="1">
      <c r="A139" s="197" t="s">
        <v>115</v>
      </c>
      <c r="B139" s="197"/>
      <c r="C139" s="112"/>
      <c r="D139" s="112"/>
      <c r="E139" s="112"/>
      <c r="F139" s="112"/>
      <c r="G139" s="112"/>
      <c r="H139" s="112">
        <v>4320</v>
      </c>
      <c r="I139" s="112"/>
      <c r="J139" s="112"/>
      <c r="K139" s="112"/>
      <c r="L139" s="112">
        <v>5760</v>
      </c>
      <c r="M139" s="112"/>
      <c r="N139" s="112">
        <v>2880</v>
      </c>
      <c r="O139" s="112"/>
      <c r="P139" s="129">
        <f t="shared" si="3"/>
        <v>12960</v>
      </c>
    </row>
    <row r="140" spans="1:16" ht="48.75" customHeight="1">
      <c r="A140" s="197" t="s">
        <v>116</v>
      </c>
      <c r="B140" s="197"/>
      <c r="C140" s="112"/>
      <c r="D140" s="112"/>
      <c r="E140" s="112"/>
      <c r="F140" s="112"/>
      <c r="G140" s="112"/>
      <c r="H140" s="112"/>
      <c r="I140" s="112"/>
      <c r="J140" s="112">
        <v>15120</v>
      </c>
      <c r="K140" s="112"/>
      <c r="L140" s="112"/>
      <c r="M140" s="112"/>
      <c r="N140" s="112"/>
      <c r="O140" s="112"/>
      <c r="P140" s="129">
        <f t="shared" si="3"/>
        <v>15120</v>
      </c>
    </row>
    <row r="141" spans="1:16" ht="48.75" customHeight="1">
      <c r="A141" s="197" t="s">
        <v>117</v>
      </c>
      <c r="B141" s="197"/>
      <c r="C141" s="112"/>
      <c r="D141" s="112"/>
      <c r="E141" s="112"/>
      <c r="F141" s="112"/>
      <c r="G141" s="112"/>
      <c r="H141" s="112"/>
      <c r="I141" s="112"/>
      <c r="J141" s="112">
        <v>6480</v>
      </c>
      <c r="K141" s="112"/>
      <c r="L141" s="112">
        <v>15120</v>
      </c>
      <c r="M141" s="112"/>
      <c r="N141" s="112"/>
      <c r="O141" s="112"/>
      <c r="P141" s="129">
        <f t="shared" si="3"/>
        <v>21600</v>
      </c>
    </row>
    <row r="142" spans="1:16" ht="48.75" customHeight="1">
      <c r="A142" s="197" t="s">
        <v>118</v>
      </c>
      <c r="B142" s="197"/>
      <c r="C142" s="112"/>
      <c r="D142" s="112"/>
      <c r="E142" s="112"/>
      <c r="F142" s="112"/>
      <c r="G142" s="112"/>
      <c r="H142" s="112">
        <v>8640</v>
      </c>
      <c r="I142" s="112"/>
      <c r="J142" s="112">
        <v>4320</v>
      </c>
      <c r="K142" s="112"/>
      <c r="L142" s="112">
        <v>4320</v>
      </c>
      <c r="M142" s="112"/>
      <c r="N142" s="112"/>
      <c r="O142" s="112"/>
      <c r="P142" s="129">
        <f t="shared" si="3"/>
        <v>17280</v>
      </c>
    </row>
    <row r="143" spans="1:16" ht="48.75" customHeight="1">
      <c r="A143" s="199" t="s">
        <v>119</v>
      </c>
      <c r="B143" s="199"/>
      <c r="C143" s="112"/>
      <c r="D143" s="112">
        <v>10800</v>
      </c>
      <c r="E143" s="112"/>
      <c r="F143" s="112">
        <v>4320</v>
      </c>
      <c r="G143" s="112"/>
      <c r="H143" s="112"/>
      <c r="I143" s="112"/>
      <c r="J143" s="112">
        <v>2160</v>
      </c>
      <c r="K143" s="112"/>
      <c r="L143" s="112">
        <v>4320</v>
      </c>
      <c r="M143" s="112"/>
      <c r="N143" s="112"/>
      <c r="O143" s="112"/>
      <c r="P143" s="129">
        <f t="shared" si="3"/>
        <v>21600</v>
      </c>
    </row>
    <row r="144" spans="1:16" ht="48.75" customHeight="1">
      <c r="A144" s="197" t="s">
        <v>120</v>
      </c>
      <c r="B144" s="197"/>
      <c r="C144" s="112"/>
      <c r="D144" s="112"/>
      <c r="E144" s="112"/>
      <c r="F144" s="112"/>
      <c r="G144" s="112"/>
      <c r="H144" s="112">
        <v>15120</v>
      </c>
      <c r="I144" s="112"/>
      <c r="J144" s="112"/>
      <c r="K144" s="112"/>
      <c r="L144" s="112"/>
      <c r="M144" s="112"/>
      <c r="N144" s="112"/>
      <c r="O144" s="112"/>
      <c r="P144" s="129">
        <f t="shared" si="3"/>
        <v>15120</v>
      </c>
    </row>
    <row r="145" spans="1:16" ht="48.75" customHeight="1">
      <c r="A145" s="200" t="s">
        <v>121</v>
      </c>
      <c r="B145" s="200"/>
      <c r="C145" s="112"/>
      <c r="D145" s="112"/>
      <c r="E145" s="112"/>
      <c r="F145" s="112">
        <v>19440</v>
      </c>
      <c r="G145" s="112"/>
      <c r="H145" s="112"/>
      <c r="I145" s="112"/>
      <c r="J145" s="112">
        <v>19440</v>
      </c>
      <c r="K145" s="112"/>
      <c r="L145" s="112"/>
      <c r="M145" s="112"/>
      <c r="N145" s="112"/>
      <c r="O145" s="112">
        <f t="shared" si="3"/>
        <v>0</v>
      </c>
      <c r="P145" s="129">
        <f t="shared" si="3"/>
        <v>38880</v>
      </c>
    </row>
    <row r="146" spans="1:16" ht="48.75" customHeight="1">
      <c r="A146" s="197" t="s">
        <v>122</v>
      </c>
      <c r="B146" s="197"/>
      <c r="C146" s="112"/>
      <c r="D146" s="112">
        <v>6480</v>
      </c>
      <c r="E146" s="112"/>
      <c r="F146" s="112"/>
      <c r="G146" s="112"/>
      <c r="H146" s="112">
        <v>6480</v>
      </c>
      <c r="I146" s="112"/>
      <c r="J146" s="112"/>
      <c r="K146" s="112"/>
      <c r="L146" s="112"/>
      <c r="M146" s="112"/>
      <c r="N146" s="112"/>
      <c r="O146" s="112"/>
      <c r="P146" s="129">
        <f t="shared" si="3"/>
        <v>12960</v>
      </c>
    </row>
    <row r="147" spans="1:16" ht="48.75" customHeight="1">
      <c r="A147" s="199" t="s">
        <v>123</v>
      </c>
      <c r="B147" s="199"/>
      <c r="C147" s="112"/>
      <c r="D147" s="112"/>
      <c r="E147" s="112"/>
      <c r="F147" s="112"/>
      <c r="G147" s="112"/>
      <c r="H147" s="112"/>
      <c r="I147" s="112"/>
      <c r="J147" s="112">
        <v>19440</v>
      </c>
      <c r="K147" s="112"/>
      <c r="L147" s="112"/>
      <c r="M147" s="112"/>
      <c r="N147" s="112"/>
      <c r="O147" s="112"/>
      <c r="P147" s="129">
        <f t="shared" si="3"/>
        <v>19440</v>
      </c>
    </row>
    <row r="148" spans="1:16" ht="48.75" customHeight="1">
      <c r="A148" s="199" t="s">
        <v>124</v>
      </c>
      <c r="B148" s="199"/>
      <c r="C148" s="112"/>
      <c r="D148" s="112">
        <v>2160</v>
      </c>
      <c r="E148" s="112"/>
      <c r="F148" s="112"/>
      <c r="G148" s="112"/>
      <c r="H148" s="112">
        <v>2160</v>
      </c>
      <c r="I148" s="112"/>
      <c r="J148" s="112"/>
      <c r="K148" s="112"/>
      <c r="L148" s="112">
        <v>2160</v>
      </c>
      <c r="M148" s="112"/>
      <c r="N148" s="112">
        <v>8640</v>
      </c>
      <c r="O148" s="112"/>
      <c r="P148" s="129">
        <f t="shared" si="3"/>
        <v>15120</v>
      </c>
    </row>
    <row r="149" spans="1:16" ht="48.75" customHeight="1">
      <c r="A149" s="199" t="s">
        <v>125</v>
      </c>
      <c r="B149" s="199"/>
      <c r="C149" s="112"/>
      <c r="D149" s="112"/>
      <c r="E149" s="112"/>
      <c r="F149" s="112"/>
      <c r="G149" s="112"/>
      <c r="H149" s="112">
        <v>12960</v>
      </c>
      <c r="I149" s="112"/>
      <c r="J149" s="112">
        <v>10800</v>
      </c>
      <c r="K149" s="112"/>
      <c r="L149" s="112"/>
      <c r="M149" s="112"/>
      <c r="N149" s="112"/>
      <c r="O149" s="112"/>
      <c r="P149" s="129">
        <f t="shared" si="3"/>
        <v>23760</v>
      </c>
    </row>
    <row r="150" spans="1:16" ht="48.75" customHeight="1">
      <c r="A150" s="197" t="s">
        <v>126</v>
      </c>
      <c r="B150" s="197"/>
      <c r="C150" s="112"/>
      <c r="D150" s="112"/>
      <c r="E150" s="112"/>
      <c r="F150" s="112"/>
      <c r="G150" s="112"/>
      <c r="H150" s="112">
        <v>4320</v>
      </c>
      <c r="I150" s="112"/>
      <c r="J150" s="112">
        <v>6480</v>
      </c>
      <c r="K150" s="112"/>
      <c r="L150" s="112">
        <v>6480</v>
      </c>
      <c r="M150" s="112"/>
      <c r="N150" s="112"/>
      <c r="O150" s="112"/>
      <c r="P150" s="129">
        <f t="shared" si="3"/>
        <v>17280</v>
      </c>
    </row>
    <row r="151" spans="1:16" ht="48.75" customHeight="1">
      <c r="A151" s="197" t="s">
        <v>127</v>
      </c>
      <c r="B151" s="197"/>
      <c r="C151" s="112"/>
      <c r="D151" s="112">
        <v>4320</v>
      </c>
      <c r="E151" s="112"/>
      <c r="F151" s="112"/>
      <c r="G151" s="112"/>
      <c r="H151" s="112"/>
      <c r="I151" s="112"/>
      <c r="J151" s="112">
        <v>4320</v>
      </c>
      <c r="K151" s="112"/>
      <c r="L151" s="112"/>
      <c r="M151" s="112"/>
      <c r="N151" s="112">
        <v>12960</v>
      </c>
      <c r="O151" s="112"/>
      <c r="P151" s="129">
        <f t="shared" si="3"/>
        <v>21600</v>
      </c>
    </row>
    <row r="152" spans="1:16" ht="48.75" customHeight="1">
      <c r="A152" s="197" t="s">
        <v>128</v>
      </c>
      <c r="B152" s="197"/>
      <c r="C152" s="112"/>
      <c r="D152" s="112"/>
      <c r="E152" s="112"/>
      <c r="F152" s="112"/>
      <c r="G152" s="112"/>
      <c r="H152" s="112">
        <v>4320</v>
      </c>
      <c r="I152" s="112"/>
      <c r="J152" s="112">
        <v>8640</v>
      </c>
      <c r="K152" s="112"/>
      <c r="L152" s="112">
        <v>6480</v>
      </c>
      <c r="M152" s="112"/>
      <c r="N152" s="112"/>
      <c r="O152" s="112"/>
      <c r="P152" s="129">
        <f t="shared" si="3"/>
        <v>19440</v>
      </c>
    </row>
    <row r="153" spans="1:16" ht="48.75" customHeight="1">
      <c r="A153" s="197" t="s">
        <v>129</v>
      </c>
      <c r="B153" s="197"/>
      <c r="C153" s="112"/>
      <c r="D153" s="112">
        <v>2160</v>
      </c>
      <c r="E153" s="112"/>
      <c r="F153" s="112">
        <v>4320</v>
      </c>
      <c r="G153" s="112"/>
      <c r="H153" s="112"/>
      <c r="I153" s="112"/>
      <c r="J153" s="112">
        <v>8640</v>
      </c>
      <c r="K153" s="112"/>
      <c r="L153" s="112">
        <v>4320</v>
      </c>
      <c r="M153" s="112"/>
      <c r="N153" s="112"/>
      <c r="O153" s="112"/>
      <c r="P153" s="129">
        <f t="shared" si="3"/>
        <v>19440</v>
      </c>
    </row>
    <row r="154" spans="1:16" ht="48.75" customHeight="1">
      <c r="A154" s="197" t="s">
        <v>130</v>
      </c>
      <c r="B154" s="197"/>
      <c r="C154" s="112"/>
      <c r="D154" s="112">
        <v>2160</v>
      </c>
      <c r="E154" s="112"/>
      <c r="F154" s="112"/>
      <c r="G154" s="112"/>
      <c r="H154" s="112"/>
      <c r="I154" s="112"/>
      <c r="J154" s="112">
        <v>6480</v>
      </c>
      <c r="K154" s="112"/>
      <c r="L154" s="112"/>
      <c r="M154" s="112"/>
      <c r="N154" s="112">
        <v>2160</v>
      </c>
      <c r="O154" s="112"/>
      <c r="P154" s="129">
        <f t="shared" si="3"/>
        <v>10800</v>
      </c>
    </row>
    <row r="155" spans="1:16" ht="48.75" customHeight="1">
      <c r="A155" s="197" t="s">
        <v>131</v>
      </c>
      <c r="B155" s="197"/>
      <c r="C155" s="112"/>
      <c r="D155" s="112"/>
      <c r="E155" s="112"/>
      <c r="F155" s="112">
        <v>12960</v>
      </c>
      <c r="G155" s="112"/>
      <c r="H155" s="112">
        <v>12960</v>
      </c>
      <c r="I155" s="112"/>
      <c r="J155" s="112">
        <v>6480</v>
      </c>
      <c r="K155" s="112"/>
      <c r="L155" s="112"/>
      <c r="M155" s="112"/>
      <c r="N155" s="112"/>
      <c r="O155" s="112"/>
      <c r="P155" s="129">
        <f t="shared" si="3"/>
        <v>32400</v>
      </c>
    </row>
    <row r="156" spans="1:16" ht="48.75" customHeight="1">
      <c r="A156" s="197" t="s">
        <v>132</v>
      </c>
      <c r="B156" s="197"/>
      <c r="C156" s="112"/>
      <c r="D156" s="112">
        <v>3120</v>
      </c>
      <c r="E156" s="112"/>
      <c r="F156" s="112"/>
      <c r="G156" s="112"/>
      <c r="H156" s="112">
        <v>3120</v>
      </c>
      <c r="I156" s="112"/>
      <c r="J156" s="112"/>
      <c r="K156" s="112"/>
      <c r="L156" s="112">
        <v>11040</v>
      </c>
      <c r="M156" s="112"/>
      <c r="N156" s="112"/>
      <c r="O156" s="112"/>
      <c r="P156" s="129">
        <f t="shared" si="3"/>
        <v>17280</v>
      </c>
    </row>
    <row r="157" spans="1:16" ht="48.75" customHeight="1">
      <c r="A157" s="197" t="s">
        <v>133</v>
      </c>
      <c r="B157" s="197"/>
      <c r="C157" s="112"/>
      <c r="D157" s="112"/>
      <c r="E157" s="112"/>
      <c r="F157" s="112"/>
      <c r="G157" s="112"/>
      <c r="H157" s="112">
        <v>6480</v>
      </c>
      <c r="I157" s="112"/>
      <c r="J157" s="112"/>
      <c r="K157" s="112"/>
      <c r="L157" s="112">
        <v>4320</v>
      </c>
      <c r="M157" s="112"/>
      <c r="N157" s="112">
        <v>2160</v>
      </c>
      <c r="O157" s="112"/>
      <c r="P157" s="129">
        <f t="shared" si="3"/>
        <v>12960</v>
      </c>
    </row>
    <row r="158" spans="1:16" ht="48.75" customHeight="1">
      <c r="A158" s="199" t="s">
        <v>134</v>
      </c>
      <c r="B158" s="199"/>
      <c r="C158" s="112"/>
      <c r="D158" s="112"/>
      <c r="E158" s="112"/>
      <c r="F158" s="112"/>
      <c r="G158" s="112"/>
      <c r="H158" s="112"/>
      <c r="I158" s="112"/>
      <c r="J158" s="112">
        <v>2160</v>
      </c>
      <c r="K158" s="112"/>
      <c r="L158" s="112"/>
      <c r="M158" s="112"/>
      <c r="N158" s="112"/>
      <c r="O158" s="112"/>
      <c r="P158" s="129">
        <f aca="true" t="shared" si="4" ref="O158:P170">D158+F158+H158+J158+L158+N158</f>
        <v>2160</v>
      </c>
    </row>
    <row r="159" spans="1:16" ht="48.75" customHeight="1">
      <c r="A159" s="199" t="s">
        <v>135</v>
      </c>
      <c r="B159" s="199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>
        <v>2160</v>
      </c>
      <c r="M159" s="112"/>
      <c r="N159" s="112"/>
      <c r="O159" s="112"/>
      <c r="P159" s="129">
        <f t="shared" si="4"/>
        <v>2160</v>
      </c>
    </row>
    <row r="160" spans="1:16" ht="48.75" customHeight="1">
      <c r="A160" s="197" t="s">
        <v>136</v>
      </c>
      <c r="B160" s="197"/>
      <c r="C160" s="112"/>
      <c r="D160" s="112">
        <v>2160</v>
      </c>
      <c r="E160" s="112"/>
      <c r="F160" s="112"/>
      <c r="G160" s="112"/>
      <c r="H160" s="112">
        <v>2160</v>
      </c>
      <c r="I160" s="112"/>
      <c r="J160" s="112"/>
      <c r="K160" s="112"/>
      <c r="L160" s="112"/>
      <c r="M160" s="112"/>
      <c r="N160" s="112"/>
      <c r="O160" s="112"/>
      <c r="P160" s="129">
        <f t="shared" si="4"/>
        <v>4320</v>
      </c>
    </row>
    <row r="161" spans="1:16" ht="48.75" customHeight="1">
      <c r="A161" s="197" t="s">
        <v>137</v>
      </c>
      <c r="B161" s="197"/>
      <c r="C161" s="112"/>
      <c r="D161" s="112"/>
      <c r="E161" s="112"/>
      <c r="F161" s="112"/>
      <c r="G161" s="112"/>
      <c r="H161" s="112">
        <v>2160</v>
      </c>
      <c r="I161" s="112"/>
      <c r="J161" s="112"/>
      <c r="K161" s="112"/>
      <c r="L161" s="112"/>
      <c r="M161" s="112"/>
      <c r="N161" s="112"/>
      <c r="O161" s="112"/>
      <c r="P161" s="129">
        <f t="shared" si="4"/>
        <v>2160</v>
      </c>
    </row>
    <row r="162" spans="1:16" ht="48.75" customHeight="1">
      <c r="A162" s="197" t="s">
        <v>138</v>
      </c>
      <c r="B162" s="197"/>
      <c r="C162" s="112"/>
      <c r="D162" s="112"/>
      <c r="E162" s="112"/>
      <c r="F162" s="112"/>
      <c r="G162" s="112"/>
      <c r="H162" s="112">
        <v>3240</v>
      </c>
      <c r="I162" s="112"/>
      <c r="J162" s="112">
        <v>1080</v>
      </c>
      <c r="K162" s="112"/>
      <c r="L162" s="112"/>
      <c r="M162" s="112"/>
      <c r="N162" s="112"/>
      <c r="O162" s="112"/>
      <c r="P162" s="129">
        <f t="shared" si="4"/>
        <v>4320</v>
      </c>
    </row>
    <row r="163" spans="1:16" ht="48.75" customHeight="1">
      <c r="A163" s="197" t="s">
        <v>139</v>
      </c>
      <c r="B163" s="197"/>
      <c r="C163" s="112"/>
      <c r="D163" s="112">
        <v>2160</v>
      </c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29">
        <f t="shared" si="4"/>
        <v>2160</v>
      </c>
    </row>
    <row r="164" spans="1:16" ht="48.75" customHeight="1">
      <c r="A164" s="197" t="s">
        <v>140</v>
      </c>
      <c r="B164" s="197"/>
      <c r="C164" s="112"/>
      <c r="D164" s="112"/>
      <c r="E164" s="112"/>
      <c r="F164" s="112"/>
      <c r="G164" s="112"/>
      <c r="H164" s="112">
        <v>2160</v>
      </c>
      <c r="I164" s="112"/>
      <c r="J164" s="112">
        <v>2160</v>
      </c>
      <c r="K164" s="112"/>
      <c r="L164" s="112"/>
      <c r="M164" s="112"/>
      <c r="N164" s="112"/>
      <c r="O164" s="112"/>
      <c r="P164" s="129">
        <f t="shared" si="4"/>
        <v>4320</v>
      </c>
    </row>
    <row r="165" spans="1:16" ht="48.75" customHeight="1">
      <c r="A165" s="197" t="s">
        <v>141</v>
      </c>
      <c r="B165" s="197"/>
      <c r="C165" s="112"/>
      <c r="D165" s="112">
        <v>2160</v>
      </c>
      <c r="E165" s="112"/>
      <c r="F165" s="112"/>
      <c r="G165" s="112"/>
      <c r="H165" s="112">
        <v>4320</v>
      </c>
      <c r="I165" s="112"/>
      <c r="J165" s="112"/>
      <c r="K165" s="112"/>
      <c r="L165" s="112"/>
      <c r="M165" s="112"/>
      <c r="N165" s="112"/>
      <c r="O165" s="112"/>
      <c r="P165" s="129">
        <f t="shared" si="4"/>
        <v>6480</v>
      </c>
    </row>
    <row r="166" spans="1:16" ht="48.75" customHeight="1">
      <c r="A166" s="197" t="s">
        <v>142</v>
      </c>
      <c r="B166" s="197"/>
      <c r="C166" s="112"/>
      <c r="D166" s="112">
        <v>2160</v>
      </c>
      <c r="E166" s="112"/>
      <c r="F166" s="112"/>
      <c r="G166" s="112"/>
      <c r="H166" s="112">
        <v>2160</v>
      </c>
      <c r="I166" s="112"/>
      <c r="J166" s="112"/>
      <c r="K166" s="112"/>
      <c r="L166" s="112"/>
      <c r="M166" s="112"/>
      <c r="N166" s="112">
        <v>2160</v>
      </c>
      <c r="O166" s="112"/>
      <c r="P166" s="129">
        <f t="shared" si="4"/>
        <v>6480</v>
      </c>
    </row>
    <row r="167" spans="1:16" ht="48.75" customHeight="1">
      <c r="A167" s="197" t="s">
        <v>143</v>
      </c>
      <c r="B167" s="197"/>
      <c r="C167" s="112"/>
      <c r="D167" s="112">
        <v>4320</v>
      </c>
      <c r="E167" s="112"/>
      <c r="F167" s="112">
        <v>4320</v>
      </c>
      <c r="G167" s="112"/>
      <c r="H167" s="112">
        <v>12960</v>
      </c>
      <c r="I167" s="112"/>
      <c r="J167" s="112"/>
      <c r="K167" s="112"/>
      <c r="L167" s="112">
        <v>2160</v>
      </c>
      <c r="M167" s="112"/>
      <c r="N167" s="112"/>
      <c r="O167" s="112"/>
      <c r="P167" s="129">
        <f t="shared" si="4"/>
        <v>23760</v>
      </c>
    </row>
    <row r="168" spans="1:16" ht="48.75" customHeight="1">
      <c r="A168" s="196" t="s">
        <v>144</v>
      </c>
      <c r="B168" s="196"/>
      <c r="C168" s="112"/>
      <c r="D168" s="112">
        <v>10800</v>
      </c>
      <c r="E168" s="112"/>
      <c r="F168" s="112">
        <v>33480</v>
      </c>
      <c r="G168" s="112"/>
      <c r="H168" s="112">
        <v>2160</v>
      </c>
      <c r="I168" s="112"/>
      <c r="J168" s="112"/>
      <c r="K168" s="112"/>
      <c r="L168" s="112">
        <v>9720</v>
      </c>
      <c r="M168" s="112"/>
      <c r="N168" s="112"/>
      <c r="O168" s="112"/>
      <c r="P168" s="129">
        <f t="shared" si="4"/>
        <v>56160</v>
      </c>
    </row>
    <row r="169" spans="1:16" ht="48.75" customHeight="1">
      <c r="A169" s="197" t="s">
        <v>145</v>
      </c>
      <c r="B169" s="197"/>
      <c r="C169" s="112">
        <v>60048</v>
      </c>
      <c r="D169" s="112">
        <v>15120</v>
      </c>
      <c r="E169" s="112">
        <v>6912</v>
      </c>
      <c r="F169" s="112"/>
      <c r="G169" s="112">
        <v>0</v>
      </c>
      <c r="H169" s="112"/>
      <c r="I169" s="112">
        <v>0</v>
      </c>
      <c r="J169" s="112"/>
      <c r="K169" s="112">
        <v>0</v>
      </c>
      <c r="L169" s="112"/>
      <c r="M169" s="112">
        <v>2160</v>
      </c>
      <c r="N169" s="112"/>
      <c r="O169" s="112">
        <f t="shared" si="4"/>
        <v>69120</v>
      </c>
      <c r="P169" s="129">
        <f t="shared" si="4"/>
        <v>15120</v>
      </c>
    </row>
    <row r="170" spans="1:16" ht="48.75" customHeight="1">
      <c r="A170" s="197" t="s">
        <v>146</v>
      </c>
      <c r="B170" s="197"/>
      <c r="C170" s="112"/>
      <c r="D170" s="112"/>
      <c r="E170" s="112"/>
      <c r="F170" s="112"/>
      <c r="G170" s="112"/>
      <c r="H170" s="112">
        <v>10800</v>
      </c>
      <c r="I170" s="112"/>
      <c r="J170" s="112">
        <v>8640</v>
      </c>
      <c r="K170" s="112"/>
      <c r="L170" s="112"/>
      <c r="M170" s="112"/>
      <c r="N170" s="112">
        <v>4320</v>
      </c>
      <c r="O170" s="112"/>
      <c r="P170" s="129">
        <f t="shared" si="4"/>
        <v>23760</v>
      </c>
    </row>
    <row r="171" spans="1:16" ht="48.75" customHeight="1">
      <c r="A171" s="198" t="s">
        <v>25</v>
      </c>
      <c r="B171" s="198"/>
      <c r="C171" s="112">
        <f>SUM(C93:C170)</f>
        <v>126792</v>
      </c>
      <c r="D171" s="112">
        <f>SUM(D93:D170)</f>
        <v>204120</v>
      </c>
      <c r="E171" s="112">
        <f aca="true" t="shared" si="5" ref="E171:N171">SUM(E93:E170)</f>
        <v>9072</v>
      </c>
      <c r="F171" s="112">
        <f t="shared" si="5"/>
        <v>187680</v>
      </c>
      <c r="G171" s="112">
        <f t="shared" si="5"/>
        <v>7344</v>
      </c>
      <c r="H171" s="112">
        <f t="shared" si="5"/>
        <v>308040</v>
      </c>
      <c r="I171" s="112">
        <f t="shared" si="5"/>
        <v>38880</v>
      </c>
      <c r="J171" s="112">
        <f t="shared" si="5"/>
        <v>295560</v>
      </c>
      <c r="K171" s="112">
        <f t="shared" si="5"/>
        <v>4320</v>
      </c>
      <c r="L171" s="112">
        <f t="shared" si="5"/>
        <v>175560</v>
      </c>
      <c r="M171" s="112">
        <f t="shared" si="5"/>
        <v>12960</v>
      </c>
      <c r="N171" s="112">
        <f t="shared" si="5"/>
        <v>127200</v>
      </c>
      <c r="O171" s="112">
        <f>SUM(O93:O170)</f>
        <v>199368</v>
      </c>
      <c r="P171" s="117">
        <f>SUM(P93:P170)</f>
        <v>1298160</v>
      </c>
    </row>
  </sheetData>
  <sheetProtection/>
  <mergeCells count="176">
    <mergeCell ref="A1:B1"/>
    <mergeCell ref="A4:A9"/>
    <mergeCell ref="B4:P4"/>
    <mergeCell ref="C5:P5"/>
    <mergeCell ref="C6:D6"/>
    <mergeCell ref="E6:F6"/>
    <mergeCell ref="G6:H6"/>
    <mergeCell ref="I6:J6"/>
    <mergeCell ref="K6:L6"/>
    <mergeCell ref="M6:N6"/>
    <mergeCell ref="O6:P6"/>
    <mergeCell ref="C7:P7"/>
    <mergeCell ref="C8:P8"/>
    <mergeCell ref="O9:P9"/>
    <mergeCell ref="A10:B10"/>
    <mergeCell ref="A11:B11"/>
    <mergeCell ref="A12:P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P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8:B168"/>
    <mergeCell ref="A169:B169"/>
    <mergeCell ref="A170:B170"/>
    <mergeCell ref="A171:B171"/>
    <mergeCell ref="A162:B162"/>
    <mergeCell ref="A163:B163"/>
    <mergeCell ref="A164:B164"/>
    <mergeCell ref="A165:B165"/>
    <mergeCell ref="A166:B166"/>
    <mergeCell ref="A167:B16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2023-04-28T09:49:32Z</dcterms:modified>
  <cp:category/>
  <cp:version/>
  <cp:contentType/>
  <cp:contentStatus/>
</cp:coreProperties>
</file>